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57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1"/>
  <c r="C11"/>
  <c r="C9"/>
  <c r="C149"/>
  <c r="E148"/>
  <c r="F148"/>
  <c r="G148"/>
  <c r="H148"/>
  <c r="I148"/>
  <c r="D148"/>
  <c r="F50"/>
  <c r="C158"/>
  <c r="C159"/>
  <c r="D14"/>
  <c r="E14"/>
  <c r="F14"/>
  <c r="G14"/>
  <c r="H14"/>
  <c r="I14"/>
  <c r="C14"/>
  <c r="C18"/>
  <c r="I120"/>
  <c r="D149"/>
  <c r="E149"/>
  <c r="G149"/>
  <c r="H149"/>
  <c r="I149"/>
  <c r="C150"/>
  <c r="C151"/>
  <c r="C152"/>
  <c r="C153"/>
  <c r="C154"/>
  <c r="C155"/>
  <c r="C156"/>
  <c r="C157"/>
  <c r="C10"/>
  <c r="D25"/>
  <c r="E25"/>
  <c r="F25"/>
  <c r="G25"/>
  <c r="H25"/>
  <c r="I25"/>
  <c r="D40"/>
  <c r="E40"/>
  <c r="F40"/>
  <c r="G40"/>
  <c r="H40"/>
  <c r="I40"/>
  <c r="D44"/>
  <c r="E44"/>
  <c r="F44"/>
  <c r="G44"/>
  <c r="H44"/>
  <c r="I44"/>
  <c r="D47"/>
  <c r="E47"/>
  <c r="F47"/>
  <c r="G47"/>
  <c r="H47"/>
  <c r="I47"/>
  <c r="I50"/>
  <c r="D54"/>
  <c r="E54"/>
  <c r="G54"/>
  <c r="H54"/>
  <c r="I54"/>
  <c r="D56"/>
  <c r="E56"/>
  <c r="F56"/>
  <c r="G56"/>
  <c r="H56"/>
  <c r="I56"/>
  <c r="D58"/>
  <c r="E58"/>
  <c r="F58"/>
  <c r="G58"/>
  <c r="H58"/>
  <c r="I58"/>
  <c r="I77"/>
  <c r="D82"/>
  <c r="E82"/>
  <c r="F82"/>
  <c r="G82"/>
  <c r="H82"/>
  <c r="I82"/>
  <c r="D95"/>
  <c r="E95"/>
  <c r="F95"/>
  <c r="G95"/>
  <c r="H95"/>
  <c r="I95"/>
  <c r="D100"/>
  <c r="E100"/>
  <c r="F100"/>
  <c r="G100"/>
  <c r="H100"/>
  <c r="I100"/>
  <c r="D120"/>
  <c r="E120"/>
  <c r="F120"/>
  <c r="G120"/>
  <c r="H120"/>
  <c r="D139"/>
  <c r="E139"/>
  <c r="F139"/>
  <c r="G139"/>
  <c r="H139"/>
  <c r="I139"/>
  <c r="D144"/>
  <c r="E144"/>
  <c r="F144"/>
  <c r="G144"/>
  <c r="H144"/>
  <c r="I144"/>
  <c r="D146"/>
  <c r="E146"/>
  <c r="F146"/>
  <c r="G146"/>
  <c r="H146"/>
  <c r="I146"/>
  <c r="C147"/>
  <c r="C145"/>
  <c r="C141"/>
  <c r="C142"/>
  <c r="C143"/>
  <c r="C140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21"/>
  <c r="C102"/>
  <c r="C103"/>
  <c r="C104"/>
  <c r="C105"/>
  <c r="C106"/>
  <c r="C107"/>
  <c r="C108"/>
  <c r="C109"/>
  <c r="C112"/>
  <c r="C113"/>
  <c r="C114"/>
  <c r="C115"/>
  <c r="C116"/>
  <c r="C117"/>
  <c r="C118"/>
  <c r="C119"/>
  <c r="C101"/>
  <c r="C84"/>
  <c r="C85"/>
  <c r="C86"/>
  <c r="C87"/>
  <c r="C88"/>
  <c r="C89"/>
  <c r="C90"/>
  <c r="C91"/>
  <c r="C92"/>
  <c r="C93"/>
  <c r="C94"/>
  <c r="C96"/>
  <c r="C97"/>
  <c r="C98"/>
  <c r="C99"/>
  <c r="C83"/>
  <c r="C79"/>
  <c r="C80"/>
  <c r="C81"/>
  <c r="C78"/>
  <c r="C60"/>
  <c r="C61"/>
  <c r="C62"/>
  <c r="C63"/>
  <c r="C64"/>
  <c r="C65"/>
  <c r="C66"/>
  <c r="C67"/>
  <c r="C68"/>
  <c r="C69"/>
  <c r="C70"/>
  <c r="C71"/>
  <c r="C72"/>
  <c r="C73"/>
  <c r="C74"/>
  <c r="C75"/>
  <c r="C76"/>
  <c r="C59"/>
  <c r="C57"/>
  <c r="C56" s="1"/>
  <c r="C55"/>
  <c r="C54" s="1"/>
  <c r="C52"/>
  <c r="C53"/>
  <c r="C51"/>
  <c r="C49"/>
  <c r="C48"/>
  <c r="C46"/>
  <c r="C45"/>
  <c r="C43"/>
  <c r="C42"/>
  <c r="C41"/>
  <c r="C32"/>
  <c r="C31"/>
  <c r="C30"/>
  <c r="C29"/>
  <c r="C28"/>
  <c r="C27"/>
  <c r="C26"/>
  <c r="C24"/>
  <c r="C23" s="1"/>
  <c r="C22"/>
  <c r="C21" s="1"/>
  <c r="C20"/>
  <c r="C19" s="1"/>
  <c r="C17"/>
  <c r="C16"/>
  <c r="C15"/>
  <c r="C13"/>
  <c r="I12"/>
  <c r="I23"/>
  <c r="I21"/>
  <c r="C50" l="1"/>
  <c r="I11"/>
  <c r="I9" s="1"/>
  <c r="C25"/>
  <c r="C77"/>
  <c r="C139"/>
  <c r="I39"/>
  <c r="C100"/>
  <c r="C58"/>
  <c r="C95"/>
  <c r="C82"/>
  <c r="C120"/>
  <c r="C47"/>
  <c r="C40"/>
  <c r="C44"/>
  <c r="C39" l="1"/>
  <c r="F12"/>
  <c r="H50"/>
  <c r="H39" s="1"/>
  <c r="H38" s="1"/>
  <c r="H77"/>
  <c r="D77" l="1"/>
  <c r="E77"/>
  <c r="F77"/>
  <c r="G77"/>
  <c r="H19" l="1"/>
  <c r="D19"/>
  <c r="E19"/>
  <c r="F19"/>
  <c r="G19"/>
  <c r="C146"/>
  <c r="C144"/>
  <c r="G50"/>
  <c r="G39" s="1"/>
  <c r="G38" s="1"/>
  <c r="E50"/>
  <c r="E39" s="1"/>
  <c r="E38" s="1"/>
  <c r="D50"/>
  <c r="D39" s="1"/>
  <c r="D38" s="1"/>
  <c r="H23"/>
  <c r="G23"/>
  <c r="F23"/>
  <c r="E23"/>
  <c r="D23"/>
  <c r="H21"/>
  <c r="G21"/>
  <c r="F21"/>
  <c r="E21"/>
  <c r="D21"/>
  <c r="C12"/>
  <c r="H12"/>
  <c r="G12"/>
  <c r="E12"/>
  <c r="D12"/>
  <c r="F11" l="1"/>
  <c r="F9" s="1"/>
  <c r="D11"/>
  <c r="D9" s="1"/>
  <c r="H11"/>
  <c r="H9" s="1"/>
  <c r="G11"/>
  <c r="G9" s="1"/>
  <c r="E11"/>
  <c r="E9" s="1"/>
  <c r="H160" l="1"/>
  <c r="G160"/>
  <c r="E160"/>
  <c r="D160"/>
  <c r="I38" l="1"/>
  <c r="C148"/>
  <c r="I160" l="1"/>
  <c r="F39"/>
  <c r="F38" s="1"/>
  <c r="C38" l="1"/>
  <c r="C160" s="1"/>
  <c r="F160"/>
</calcChain>
</file>

<file path=xl/sharedStrings.xml><?xml version="1.0" encoding="utf-8"?>
<sst xmlns="http://schemas.openxmlformats.org/spreadsheetml/2006/main" count="182" uniqueCount="174">
  <si>
    <t>Број конта</t>
  </si>
  <si>
    <t>Опис</t>
  </si>
  <si>
    <t>Износ планираних прихода и примања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</si>
  <si>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</si>
  <si>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</si>
  <si>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</si>
  <si>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</si>
  <si>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</si>
  <si>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ООСО</t>
  </si>
  <si>
    <t>Приход од имовине који припада имаоцима полиса осигурања</t>
  </si>
  <si>
    <t>Расходи и издаци на терет буџета</t>
  </si>
  <si>
    <t xml:space="preserve">Републике </t>
  </si>
  <si>
    <t>Допринос за пензијско и инвалидско осигурање</t>
  </si>
  <si>
    <t>Допринос за здравствено осигурање</t>
  </si>
  <si>
    <t>Трошкови платног промета и банкарских услуга</t>
  </si>
  <si>
    <t>Трошкови службених путовања у иностранство</t>
  </si>
  <si>
    <t>Репрезентација</t>
  </si>
  <si>
    <t>Остале специјализоване услуге</t>
  </si>
  <si>
    <t>Остали порези</t>
  </si>
  <si>
    <t>Новчане казне и пенали по решењу судова</t>
  </si>
  <si>
    <t>НЕРАСПОРЕЂЕНИ ВИШАК ПРИХОДА ИЗ РАНИЈИХ ГОДИНА</t>
  </si>
  <si>
    <t>Сопствени прихот од продуката фактурисаних приватним болницама</t>
  </si>
  <si>
    <t>Сопствени приходи од амбулантних услуга</t>
  </si>
  <si>
    <t>745121-5</t>
  </si>
  <si>
    <t>МЕШОВИТИ ПРИХОДИ</t>
  </si>
  <si>
    <t>Приход од РФЗО Нови Сад</t>
  </si>
  <si>
    <t>781111-2</t>
  </si>
  <si>
    <t>Приход од партиципације</t>
  </si>
  <si>
    <t>781111-3</t>
  </si>
  <si>
    <t>Приход од РФЗО-а, дуг из претходних година</t>
  </si>
  <si>
    <t>Приход од директних буџетских корисника</t>
  </si>
  <si>
    <t>781112-1</t>
  </si>
  <si>
    <t>Приход од директних буџетских корисника-наплаћена потраживања из ранијих година</t>
  </si>
  <si>
    <t>Меморандумске ставке за рефундацију расхда боловања</t>
  </si>
  <si>
    <t>МЕМОРАНДУМСКЕ СТАВКЕ ЗА РЕФУНДАЦИЈУ РАСХОДА БОЛОВАЊА</t>
  </si>
  <si>
    <t>Приход од министарства здравља - ДДК</t>
  </si>
  <si>
    <t>Приход од министарства здравља - ХЛА</t>
  </si>
  <si>
    <t>Бруто зараде радника (први бруто)</t>
  </si>
  <si>
    <t>Накнаде штете запосленом за неискоришћен ГО</t>
  </si>
  <si>
    <t>Поклони за децу запослених</t>
  </si>
  <si>
    <t>Превоз - маркица</t>
  </si>
  <si>
    <t>Боловање преко 30 дана</t>
  </si>
  <si>
    <t>Остале помоћи запосленима</t>
  </si>
  <si>
    <t>Отпремнине</t>
  </si>
  <si>
    <t>Накнаде трошкова за превоз - готовина</t>
  </si>
  <si>
    <t>Јубиларне награде</t>
  </si>
  <si>
    <t>Услуге за електричну енергију</t>
  </si>
  <si>
    <t>Природни гас</t>
  </si>
  <si>
    <t>Услуге водовода и канализације</t>
  </si>
  <si>
    <t>Дератизација</t>
  </si>
  <si>
    <t>Одвоз отпада - чистоћа</t>
  </si>
  <si>
    <t>Телефон</t>
  </si>
  <si>
    <t>Интернет</t>
  </si>
  <si>
    <t>Услуге мобилног телефона</t>
  </si>
  <si>
    <t>Поруке за даваоце</t>
  </si>
  <si>
    <t>Поштанске услуге</t>
  </si>
  <si>
    <t>Услуге доставе</t>
  </si>
  <si>
    <t>Осигурање зграде</t>
  </si>
  <si>
    <t>Осигурање возила</t>
  </si>
  <si>
    <t>Осигурање опреме</t>
  </si>
  <si>
    <t>Осигурање запослених у случају несреће</t>
  </si>
  <si>
    <t>Осигурање дговорности према трећим лицима</t>
  </si>
  <si>
    <t>Закуп простора</t>
  </si>
  <si>
    <t>Трошкови дненица на службеним путовањима</t>
  </si>
  <si>
    <t>Трошкови смештаја на службеном путу</t>
  </si>
  <si>
    <t>Услуге одржавања софтера</t>
  </si>
  <si>
    <t>Услуга образовања</t>
  </si>
  <si>
    <t>Котизација</t>
  </si>
  <si>
    <t>Услуге информисања јавности</t>
  </si>
  <si>
    <t>Услуге ревизије</t>
  </si>
  <si>
    <t>Правно заступање пред домаћим судом</t>
  </si>
  <si>
    <t>Накнада члановима управних  и надзорних одбора</t>
  </si>
  <si>
    <t>Услуге очувања животне средине - отпад</t>
  </si>
  <si>
    <t>Столарски радови</t>
  </si>
  <si>
    <t>Молерски радови</t>
  </si>
  <si>
    <t>Радови на водоводу и канализацији</t>
  </si>
  <si>
    <t>Централно грејање</t>
  </si>
  <si>
    <t>Електричне инсталације</t>
  </si>
  <si>
    <t>Остале текуће поправке и одржавање објекта</t>
  </si>
  <si>
    <t>Механичке поправке</t>
  </si>
  <si>
    <t>Одржаање опреме за саобраћај</t>
  </si>
  <si>
    <t>Одржавање рачунарске опреме</t>
  </si>
  <si>
    <t>Одржавање опреме за комуникацију</t>
  </si>
  <si>
    <t>Одржавање опреме за домаћинство</t>
  </si>
  <si>
    <t>Одржавање уградне опреме - клима</t>
  </si>
  <si>
    <t>Одржавање медицинске опреме</t>
  </si>
  <si>
    <t>Одржавање лабораторијске опреме</t>
  </si>
  <si>
    <t>Одржавање мерних и контролних инструмената</t>
  </si>
  <si>
    <t>Одржавање производне, моторне и непокретне опреме - агрегат, лифт…</t>
  </si>
  <si>
    <t>Канцеларијски материјал</t>
  </si>
  <si>
    <t>Расходи за радне униформе</t>
  </si>
  <si>
    <t>ХТЗ опрема</t>
  </si>
  <si>
    <t>Цвеће и зеленило</t>
  </si>
  <si>
    <t>Стручна литература за запослене</t>
  </si>
  <si>
    <t>Материјали за саобраћај - бензин</t>
  </si>
  <si>
    <t>Остали материјал за превозно средство (резервни делови и гуме)</t>
  </si>
  <si>
    <t>Материјал за лабораторијске тестове (кеса, филтери, сетови)</t>
  </si>
  <si>
    <t>Ампулирани лекои - крв</t>
  </si>
  <si>
    <t>Остали медицински лабораториски материјал</t>
  </si>
  <si>
    <t>Хемијска средства за чишћење</t>
  </si>
  <si>
    <t>Захвални оброк за даваоце</t>
  </si>
  <si>
    <t>Пиће за даваоце (вода)</t>
  </si>
  <si>
    <t>Материјал за посебне намене</t>
  </si>
  <si>
    <t>Резервни делови</t>
  </si>
  <si>
    <t>Алат и ситан инвентар</t>
  </si>
  <si>
    <t>Регистрација возила</t>
  </si>
  <si>
    <t>Судски трошкови</t>
  </si>
  <si>
    <t>Намештај</t>
  </si>
  <si>
    <t>Рачунарска опрема</t>
  </si>
  <si>
    <t>Штампачи</t>
  </si>
  <si>
    <t>Телефони</t>
  </si>
  <si>
    <t>Електронска опрема</t>
  </si>
  <si>
    <t>Уградна опрема - климе</t>
  </si>
  <si>
    <t>Медицинска опрема</t>
  </si>
  <si>
    <t>Лабораториска опрема</t>
  </si>
  <si>
    <t>РАЗЛИКА ПРИХОДА И РАСХОДА</t>
  </si>
  <si>
    <t>ЗАВОД ЗА ТРАНСФУЗИЈУ КРВИ ВОЈВОДИНЕ</t>
  </si>
  <si>
    <t>Хајдук Вељкова 9a, 21000 Нови Сад</t>
  </si>
  <si>
    <t>УКУПАН ПРИХОД</t>
  </si>
  <si>
    <t>УКУПАН РАСХОД</t>
  </si>
  <si>
    <t>Текући добровољни транс. Од физичких и правних лица у корист РФЗО</t>
  </si>
  <si>
    <t xml:space="preserve">НАКНАДА ШТЕТЕ </t>
  </si>
  <si>
    <t xml:space="preserve">Накнада штете </t>
  </si>
  <si>
    <t xml:space="preserve">ИЗДАЦИ ЗА НЕФИНАНСИЈСКУ ИМОВИНУ </t>
  </si>
  <si>
    <t xml:space="preserve">ТЕКУЋИ РАСХОДИ </t>
  </si>
  <si>
    <t xml:space="preserve">ПЛАТЕ, ДОДАЦИ И НАКНАДЕ ЗАПОСЛЕНИХ </t>
  </si>
  <si>
    <t>ТЕКУЋИ ПРИХОДИ</t>
  </si>
  <si>
    <t>ПРИХОДИ ОД ИМОВИНЕ</t>
  </si>
  <si>
    <t>ПРИХОДИ ОД ПРОДАЈЕ ДОБАРА И УСЛУГА</t>
  </si>
  <si>
    <t>МАТЕРИЈАЛ</t>
  </si>
  <si>
    <t>СОЦИЈАЛНИ ДОПРИНОСИ НА ТЕРЕТ ПОСЛОДАВЦА</t>
  </si>
  <si>
    <t>МЕШОВИТИ И НЕОДРЕЂЕНИ ПРИХОДИ</t>
  </si>
  <si>
    <t>ТРАНСФЕРИ ИЗМЕЂУ БУЏЕТСКИХ КОРИСНИКА НА ИСТОМ НИВОУ</t>
  </si>
  <si>
    <t xml:space="preserve">НОВЧАНЕ КАЗНЕ И ПЕНАЛИ ПО РЕШЕЊУ СУДОВА </t>
  </si>
  <si>
    <t>ПОРЕЗИ, ОБАВЕЗНЕ ТАКСЕ И КАЗНЕ</t>
  </si>
  <si>
    <t>ТЕКУЋЕ ПОПРАВКЕ И ОДРЖАВАЊЕ</t>
  </si>
  <si>
    <t>СПЕЦИЈАЛИЗОВАНЕ УСЛУГЕ</t>
  </si>
  <si>
    <t>УСЛУГЕ ПО УГОВОРУ</t>
  </si>
  <si>
    <t>ТРОШКОВИ ПУТОВАЊА</t>
  </si>
  <si>
    <t>СТАЛНИ ТРОШКОВИ</t>
  </si>
  <si>
    <t>НАГРАДЕ ЗАПОСЛЕНИМА И ОСТАЛИ ПОСЕБНИ РАСХОДИ</t>
  </si>
  <si>
    <t>НАКНАДА ТРОШКОВА ЗА ЗАПОСЛЕНЕ</t>
  </si>
  <si>
    <t>СОЦИЈАЛНА ДАВАЊА ЗАПОСЛЕНИМА</t>
  </si>
  <si>
    <t>НАКНАДЕ У НАТУРИ</t>
  </si>
  <si>
    <t xml:space="preserve"> Услуге  израде софтвера</t>
  </si>
  <si>
    <t>Инвентар за одржавање хигјене</t>
  </si>
  <si>
    <t>______________________________</t>
  </si>
  <si>
    <t xml:space="preserve">                            саставио</t>
  </si>
  <si>
    <t xml:space="preserve">                      директор</t>
  </si>
  <si>
    <t>Чланарина комора</t>
  </si>
  <si>
    <t>Трошкови превоза на сл. путу у земљи</t>
  </si>
  <si>
    <t>Остале компјутерске услуге (антивирус)</t>
  </si>
  <si>
    <t>Остали додаци и накнаде запосленима</t>
  </si>
  <si>
    <t>Материјал за медицинске тестове (серуми, тестови,реагенси)</t>
  </si>
  <si>
    <t xml:space="preserve">Опрема за домаћинство </t>
  </si>
  <si>
    <t xml:space="preserve">Рачуноводствене услуге </t>
  </si>
  <si>
    <t>Сопствени приход од продуката фактурисаних приватним болницама - наплаћена потраживања претхдних година</t>
  </si>
  <si>
    <t>Износ планираних расхода и издатака</t>
  </si>
  <si>
    <t>781121-1</t>
  </si>
  <si>
    <t>781121-2</t>
  </si>
  <si>
    <t>Нераспоређени вишак прихода из ранијих година</t>
  </si>
  <si>
    <t>Tel/fax: +381(21) 4877-967 mail: sef.racunovodstva@transfuzija.org.rs</t>
  </si>
  <si>
    <t>МАШИНЕ И ОПРЕМА</t>
  </si>
  <si>
    <t xml:space="preserve">Намештај </t>
  </si>
  <si>
    <t xml:space="preserve">Услуге јавног здравља - анализа </t>
  </si>
  <si>
    <t>Здравствена заштита по уговору (Б.Петровић,С.Рељановић)</t>
  </si>
  <si>
    <t>ДОБРОВОЉНИ ТРАНСФЕРИ ОД ФИЗИЧКИХ И ПРАВНИХ ЛИЦА</t>
  </si>
  <si>
    <t xml:space="preserve">Поправке ел. и електронске опреме </t>
  </si>
  <si>
    <t>Градске казне</t>
  </si>
  <si>
    <t>Одржавање опреме за јавну безбедност - противпожарни апарати</t>
  </si>
  <si>
    <t>Oпрема за јавну безбедност</t>
  </si>
  <si>
    <t>Приход од додатних активности</t>
  </si>
  <si>
    <t>Предмет : Предлог шестог ребаланса  плана прихода и расхода за 2024.</t>
  </si>
  <si>
    <t>Број:01-40/2024-6                 Нови Сад  23.12.2024.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</si>
</sst>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#,##0;[Red]#,##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7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6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FF0000"/>
      <name val="Times New Roman"/>
      <family val="1"/>
      <charset val="238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164" fontId="5" fillId="0" borderId="2" xfId="0" applyNumberFormat="1" applyFont="1" applyBorder="1" applyAlignment="1" applyProtection="1">
      <alignment horizontal="right" wrapText="1"/>
      <protection locked="0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164" fontId="5" fillId="0" borderId="4" xfId="0" applyNumberFormat="1" applyFont="1" applyBorder="1" applyAlignment="1" applyProtection="1">
      <alignment horizontal="right" wrapText="1"/>
      <protection locked="0"/>
    </xf>
    <xf numFmtId="0" fontId="5" fillId="0" borderId="6" xfId="0" applyFont="1" applyBorder="1" applyAlignment="1">
      <alignment horizontal="center" wrapText="1"/>
    </xf>
    <xf numFmtId="164" fontId="5" fillId="0" borderId="6" xfId="0" applyNumberFormat="1" applyFont="1" applyBorder="1" applyAlignment="1" applyProtection="1">
      <alignment horizontal="right" wrapText="1"/>
      <protection locked="0"/>
    </xf>
    <xf numFmtId="0" fontId="5" fillId="0" borderId="1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5" xfId="0" applyFont="1" applyBorder="1"/>
    <xf numFmtId="164" fontId="5" fillId="0" borderId="16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0" borderId="17" xfId="0" applyNumberFormat="1" applyFont="1" applyBorder="1" applyAlignment="1" applyProtection="1">
      <alignment horizontal="right" wrapText="1"/>
      <protection locked="0"/>
    </xf>
    <xf numFmtId="0" fontId="5" fillId="0" borderId="0" xfId="0" applyFont="1" applyBorder="1" applyAlignment="1">
      <alignment horizontal="center" wrapText="1"/>
    </xf>
    <xf numFmtId="164" fontId="10" fillId="0" borderId="5" xfId="0" applyNumberFormat="1" applyFont="1" applyBorder="1" applyAlignment="1">
      <alignment horizontal="right" wrapText="1"/>
    </xf>
    <xf numFmtId="0" fontId="7" fillId="0" borderId="1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164" fontId="4" fillId="0" borderId="13" xfId="0" applyNumberFormat="1" applyFont="1" applyBorder="1" applyAlignment="1">
      <alignment horizontal="right" wrapText="1"/>
    </xf>
    <xf numFmtId="164" fontId="4" fillId="0" borderId="19" xfId="0" applyNumberFormat="1" applyFont="1" applyBorder="1" applyAlignment="1">
      <alignment horizontal="right" wrapText="1"/>
    </xf>
    <xf numFmtId="164" fontId="4" fillId="0" borderId="14" xfId="0" applyNumberFormat="1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22" xfId="0" applyNumberFormat="1" applyFont="1" applyBorder="1" applyAlignment="1">
      <alignment horizontal="right" wrapText="1"/>
    </xf>
    <xf numFmtId="165" fontId="4" fillId="0" borderId="13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 wrapText="1"/>
    </xf>
    <xf numFmtId="3" fontId="4" fillId="0" borderId="19" xfId="0" applyNumberFormat="1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164" fontId="5" fillId="0" borderId="22" xfId="0" applyNumberFormat="1" applyFont="1" applyBorder="1" applyAlignment="1" applyProtection="1">
      <alignment horizontal="right" wrapText="1"/>
      <protection locked="0"/>
    </xf>
    <xf numFmtId="164" fontId="10" fillId="0" borderId="21" xfId="0" applyNumberFormat="1" applyFont="1" applyBorder="1" applyAlignment="1" applyProtection="1">
      <alignment horizontal="right" wrapText="1"/>
      <protection locked="0"/>
    </xf>
    <xf numFmtId="164" fontId="5" fillId="0" borderId="21" xfId="0" applyNumberFormat="1" applyFont="1" applyBorder="1" applyAlignment="1" applyProtection="1">
      <alignment horizontal="right" wrapText="1"/>
      <protection locked="0"/>
    </xf>
    <xf numFmtId="0" fontId="5" fillId="0" borderId="6" xfId="0" applyFont="1" applyBorder="1" applyAlignment="1">
      <alignment horizontal="center" vertical="center" wrapText="1"/>
    </xf>
    <xf numFmtId="164" fontId="9" fillId="0" borderId="19" xfId="0" applyNumberFormat="1" applyFont="1" applyBorder="1" applyAlignment="1" applyProtection="1">
      <alignment horizontal="right" wrapText="1"/>
      <protection locked="0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0" fontId="10" fillId="0" borderId="11" xfId="0" applyFont="1" applyBorder="1" applyAlignment="1">
      <alignment horizontal="center" vertical="center" wrapText="1"/>
    </xf>
    <xf numFmtId="164" fontId="10" fillId="0" borderId="22" xfId="0" applyNumberFormat="1" applyFont="1" applyBorder="1" applyAlignment="1" applyProtection="1">
      <alignment horizontal="right" wrapText="1"/>
      <protection locked="0"/>
    </xf>
    <xf numFmtId="0" fontId="10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right" wrapText="1"/>
    </xf>
    <xf numFmtId="0" fontId="5" fillId="0" borderId="21" xfId="0" applyFont="1" applyBorder="1" applyAlignment="1">
      <alignment horizontal="center" vertical="center" wrapText="1"/>
    </xf>
    <xf numFmtId="164" fontId="5" fillId="0" borderId="23" xfId="0" applyNumberFormat="1" applyFont="1" applyBorder="1" applyAlignment="1" applyProtection="1">
      <alignment horizontal="right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7" fillId="0" borderId="24" xfId="0" applyFont="1" applyBorder="1"/>
    <xf numFmtId="164" fontId="4" fillId="0" borderId="28" xfId="0" applyNumberFormat="1" applyFont="1" applyBorder="1" applyAlignment="1">
      <alignment horizontal="right" wrapText="1"/>
    </xf>
    <xf numFmtId="164" fontId="5" fillId="0" borderId="29" xfId="0" applyNumberFormat="1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horizontal="right" wrapText="1"/>
      <protection locked="0"/>
    </xf>
    <xf numFmtId="164" fontId="4" fillId="0" borderId="29" xfId="0" applyNumberFormat="1" applyFont="1" applyBorder="1" applyAlignment="1">
      <alignment horizontal="right" wrapText="1"/>
    </xf>
    <xf numFmtId="164" fontId="5" fillId="0" borderId="31" xfId="0" applyNumberFormat="1" applyFont="1" applyBorder="1" applyAlignment="1" applyProtection="1">
      <alignment horizontal="right" wrapText="1"/>
      <protection locked="0"/>
    </xf>
    <xf numFmtId="164" fontId="4" fillId="0" borderId="32" xfId="0" applyNumberFormat="1" applyFont="1" applyBorder="1" applyAlignment="1">
      <alignment horizontal="right" wrapText="1"/>
    </xf>
    <xf numFmtId="164" fontId="12" fillId="0" borderId="32" xfId="0" applyNumberFormat="1" applyFont="1" applyBorder="1"/>
    <xf numFmtId="164" fontId="9" fillId="0" borderId="32" xfId="0" applyNumberFormat="1" applyFont="1" applyBorder="1" applyAlignment="1" applyProtection="1">
      <alignment horizontal="right" wrapText="1"/>
      <protection locked="0"/>
    </xf>
    <xf numFmtId="164" fontId="4" fillId="0" borderId="32" xfId="0" applyNumberFormat="1" applyFont="1" applyBorder="1" applyAlignment="1">
      <alignment horizontal="right" vertical="center" wrapText="1"/>
    </xf>
    <xf numFmtId="164" fontId="10" fillId="0" borderId="31" xfId="0" applyNumberFormat="1" applyFont="1" applyBorder="1" applyAlignment="1" applyProtection="1">
      <alignment horizontal="right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wrapText="1"/>
    </xf>
    <xf numFmtId="164" fontId="10" fillId="0" borderId="6" xfId="0" applyNumberFormat="1" applyFont="1" applyBorder="1" applyAlignment="1">
      <alignment horizontal="right" wrapText="1"/>
    </xf>
    <xf numFmtId="164" fontId="10" fillId="0" borderId="17" xfId="0" applyNumberFormat="1" applyFont="1" applyBorder="1" applyAlignment="1">
      <alignment horizontal="right" wrapText="1"/>
    </xf>
    <xf numFmtId="0" fontId="9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164" fontId="9" fillId="0" borderId="13" xfId="0" applyNumberFormat="1" applyFont="1" applyBorder="1" applyAlignment="1">
      <alignment horizontal="right" wrapText="1"/>
    </xf>
    <xf numFmtId="164" fontId="10" fillId="0" borderId="13" xfId="0" applyNumberFormat="1" applyFont="1" applyBorder="1" applyAlignment="1">
      <alignment horizontal="right" wrapText="1"/>
    </xf>
    <xf numFmtId="164" fontId="9" fillId="0" borderId="19" xfId="0" applyNumberFormat="1" applyFont="1" applyBorder="1" applyAlignment="1">
      <alignment horizontal="right" wrapText="1"/>
    </xf>
    <xf numFmtId="164" fontId="10" fillId="0" borderId="14" xfId="0" applyNumberFormat="1" applyFont="1" applyBorder="1" applyAlignment="1">
      <alignment horizontal="right" wrapText="1"/>
    </xf>
    <xf numFmtId="0" fontId="4" fillId="0" borderId="3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right" wrapText="1"/>
    </xf>
    <xf numFmtId="0" fontId="13" fillId="0" borderId="13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wrapText="1"/>
    </xf>
    <xf numFmtId="0" fontId="13" fillId="0" borderId="18" xfId="0" applyFont="1" applyBorder="1" applyAlignment="1">
      <alignment horizontal="center" vertical="center" wrapText="1"/>
    </xf>
    <xf numFmtId="164" fontId="9" fillId="0" borderId="13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horizontal="center" wrapText="1"/>
    </xf>
    <xf numFmtId="164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164" fontId="10" fillId="0" borderId="16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2" fillId="0" borderId="13" xfId="0" applyNumberFormat="1" applyFont="1" applyBorder="1"/>
    <xf numFmtId="164" fontId="12" fillId="0" borderId="14" xfId="0" applyNumberFormat="1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164" fontId="5" fillId="0" borderId="26" xfId="0" applyNumberFormat="1" applyFont="1" applyBorder="1" applyAlignment="1" applyProtection="1">
      <alignment horizontal="right" wrapText="1"/>
      <protection locked="0"/>
    </xf>
    <xf numFmtId="164" fontId="5" fillId="0" borderId="34" xfId="0" applyNumberFormat="1" applyFont="1" applyBorder="1" applyAlignment="1" applyProtection="1">
      <alignment horizontal="right" wrapText="1"/>
      <protection locked="0"/>
    </xf>
    <xf numFmtId="164" fontId="16" fillId="0" borderId="4" xfId="0" applyNumberFormat="1" applyFont="1" applyBorder="1" applyAlignment="1" applyProtection="1">
      <alignment horizontal="right" wrapText="1"/>
      <protection locked="0"/>
    </xf>
    <xf numFmtId="164" fontId="17" fillId="0" borderId="21" xfId="0" applyNumberFormat="1" applyFont="1" applyBorder="1" applyAlignment="1">
      <alignment horizontal="right" wrapText="1"/>
    </xf>
    <xf numFmtId="164" fontId="16" fillId="0" borderId="30" xfId="0" applyNumberFormat="1" applyFont="1" applyBorder="1" applyAlignment="1" applyProtection="1">
      <alignment horizontal="right" wrapText="1"/>
      <protection locked="0"/>
    </xf>
    <xf numFmtId="164" fontId="4" fillId="0" borderId="18" xfId="0" applyNumberFormat="1" applyFont="1" applyBorder="1" applyAlignment="1">
      <alignment horizontal="right" wrapText="1"/>
    </xf>
    <xf numFmtId="164" fontId="9" fillId="0" borderId="35" xfId="0" applyNumberFormat="1" applyFont="1" applyBorder="1" applyAlignment="1" applyProtection="1">
      <alignment horizontal="right" wrapText="1"/>
      <protection locked="0"/>
    </xf>
    <xf numFmtId="164" fontId="9" fillId="0" borderId="18" xfId="0" applyNumberFormat="1" applyFont="1" applyBorder="1" applyAlignment="1" applyProtection="1">
      <alignment horizontal="right" wrapText="1"/>
      <protection locked="0"/>
    </xf>
    <xf numFmtId="164" fontId="4" fillId="0" borderId="35" xfId="0" applyNumberFormat="1" applyFont="1" applyBorder="1" applyAlignment="1">
      <alignment horizontal="right" wrapText="1"/>
    </xf>
    <xf numFmtId="0" fontId="13" fillId="0" borderId="14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4" fontId="10" fillId="0" borderId="26" xfId="0" applyNumberFormat="1" applyFont="1" applyBorder="1" applyAlignment="1" applyProtection="1">
      <alignment horizontal="right" wrapText="1"/>
      <protection locked="0"/>
    </xf>
    <xf numFmtId="164" fontId="16" fillId="0" borderId="2" xfId="0" applyNumberFormat="1" applyFont="1" applyBorder="1" applyAlignment="1" applyProtection="1">
      <alignment horizontal="right" wrapText="1"/>
      <protection locked="0"/>
    </xf>
    <xf numFmtId="164" fontId="16" fillId="0" borderId="6" xfId="0" applyNumberFormat="1" applyFont="1" applyBorder="1" applyAlignment="1" applyProtection="1">
      <alignment horizontal="right" wrapText="1"/>
      <protection locked="0"/>
    </xf>
    <xf numFmtId="164" fontId="16" fillId="0" borderId="6" xfId="0" applyNumberFormat="1" applyFont="1" applyBorder="1" applyAlignment="1">
      <alignment horizontal="right" wrapText="1"/>
    </xf>
    <xf numFmtId="164" fontId="19" fillId="0" borderId="2" xfId="0" applyNumberFormat="1" applyFont="1" applyBorder="1" applyAlignment="1" applyProtection="1">
      <alignment horizontal="right" wrapText="1"/>
      <protection locked="0"/>
    </xf>
    <xf numFmtId="164" fontId="16" fillId="0" borderId="31" xfId="0" applyNumberFormat="1" applyFont="1" applyBorder="1" applyAlignment="1" applyProtection="1">
      <alignment horizontal="right" wrapText="1"/>
      <protection locked="0"/>
    </xf>
    <xf numFmtId="164" fontId="19" fillId="0" borderId="4" xfId="0" applyNumberFormat="1" applyFont="1" applyBorder="1" applyAlignment="1" applyProtection="1">
      <alignment horizontal="right" wrapText="1"/>
      <protection locked="0"/>
    </xf>
    <xf numFmtId="164" fontId="19" fillId="0" borderId="21" xfId="0" applyNumberFormat="1" applyFont="1" applyBorder="1" applyAlignment="1" applyProtection="1">
      <alignment horizontal="right" wrapText="1"/>
      <protection locked="0"/>
    </xf>
    <xf numFmtId="164" fontId="16" fillId="0" borderId="21" xfId="0" applyNumberFormat="1" applyFont="1" applyBorder="1" applyAlignment="1" applyProtection="1">
      <alignment horizontal="right" wrapText="1"/>
      <protection locked="0"/>
    </xf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9" fillId="0" borderId="6" xfId="0" applyNumberFormat="1" applyFont="1" applyBorder="1" applyAlignment="1" applyProtection="1">
      <alignment horizontal="right" wrapText="1"/>
      <protection locked="0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10" fillId="0" borderId="7" xfId="0" applyFont="1" applyBorder="1" applyAlignment="1">
      <alignment horizontal="right" vertical="center" wrapText="1"/>
    </xf>
    <xf numFmtId="0" fontId="0" fillId="0" borderId="8" xfId="0" applyBorder="1"/>
    <xf numFmtId="0" fontId="10" fillId="0" borderId="1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</cellXfs>
  <cellStyles count="2">
    <cellStyle name="Normal" xfId="0" builtinId="0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5"/>
  <sheetViews>
    <sheetView tabSelected="1" topLeftCell="A142" zoomScale="170" zoomScaleNormal="170" workbookViewId="0">
      <selection activeCell="L56" sqref="L56"/>
    </sheetView>
  </sheetViews>
  <sheetFormatPr defaultColWidth="9.140625" defaultRowHeight="11.25"/>
  <cols>
    <col min="1" max="1" width="7" style="2" customWidth="1"/>
    <col min="2" max="2" width="19.140625" style="9" customWidth="1"/>
    <col min="3" max="3" width="10.28515625" style="2" customWidth="1"/>
    <col min="4" max="4" width="9" style="2" customWidth="1"/>
    <col min="5" max="5" width="8.5703125" style="2" customWidth="1"/>
    <col min="6" max="6" width="9.7109375" style="2" customWidth="1"/>
    <col min="7" max="7" width="9.140625" style="2"/>
    <col min="8" max="8" width="10.140625" style="2" customWidth="1"/>
    <col min="9" max="9" width="11.28515625" style="2" customWidth="1"/>
    <col min="10" max="16384" width="9.140625" style="2"/>
  </cols>
  <sheetData>
    <row r="1" spans="1:9" ht="35.450000000000003" customHeight="1">
      <c r="A1" s="4"/>
      <c r="B1" s="137" t="s">
        <v>116</v>
      </c>
      <c r="C1" s="137"/>
      <c r="D1" s="137"/>
      <c r="E1" s="137"/>
      <c r="F1" s="137"/>
      <c r="G1" s="137"/>
      <c r="H1" s="137"/>
    </row>
    <row r="2" spans="1:9" ht="31.15" customHeight="1">
      <c r="A2" s="4"/>
      <c r="B2" s="138" t="s">
        <v>117</v>
      </c>
      <c r="C2" s="138"/>
      <c r="D2" s="138"/>
      <c r="E2" s="138"/>
      <c r="F2" s="138"/>
      <c r="G2" s="138"/>
      <c r="H2" s="138"/>
    </row>
    <row r="3" spans="1:9" ht="18.600000000000001" customHeight="1">
      <c r="A3" s="5"/>
      <c r="B3" s="138" t="s">
        <v>161</v>
      </c>
      <c r="C3" s="138"/>
      <c r="D3" s="138"/>
      <c r="E3" s="138"/>
      <c r="F3" s="138"/>
      <c r="G3" s="138"/>
      <c r="H3" s="138"/>
    </row>
    <row r="4" spans="1:9" ht="42.75" customHeight="1" thickBot="1">
      <c r="A4" s="100"/>
      <c r="B4" s="101" t="s">
        <v>173</v>
      </c>
      <c r="C4" s="148" t="s">
        <v>172</v>
      </c>
      <c r="D4" s="148"/>
      <c r="E4" s="148"/>
      <c r="F4" s="148"/>
      <c r="G4" s="148"/>
      <c r="H4" s="148"/>
      <c r="I4" s="99"/>
    </row>
    <row r="5" spans="1:9" ht="15" customHeight="1">
      <c r="A5" s="151" t="s">
        <v>0</v>
      </c>
      <c r="B5" s="154" t="s">
        <v>1</v>
      </c>
      <c r="C5" s="154" t="s">
        <v>2</v>
      </c>
      <c r="D5" s="144"/>
      <c r="E5" s="145"/>
      <c r="F5" s="145"/>
      <c r="G5" s="145"/>
      <c r="H5" s="146"/>
      <c r="I5" s="63"/>
    </row>
    <row r="6" spans="1:9">
      <c r="A6" s="152"/>
      <c r="B6" s="155"/>
      <c r="C6" s="136"/>
      <c r="D6" s="136" t="s">
        <v>3</v>
      </c>
      <c r="E6" s="136"/>
      <c r="F6" s="136"/>
      <c r="G6" s="136" t="s">
        <v>4</v>
      </c>
      <c r="H6" s="136" t="s">
        <v>5</v>
      </c>
      <c r="I6" s="133" t="s">
        <v>160</v>
      </c>
    </row>
    <row r="7" spans="1:9" ht="32.25" thickBot="1">
      <c r="A7" s="153"/>
      <c r="B7" s="156"/>
      <c r="C7" s="147"/>
      <c r="D7" s="74" t="s">
        <v>6</v>
      </c>
      <c r="E7" s="74" t="s">
        <v>7</v>
      </c>
      <c r="F7" s="74" t="s">
        <v>8</v>
      </c>
      <c r="G7" s="147"/>
      <c r="H7" s="147"/>
      <c r="I7" s="134"/>
    </row>
    <row r="8" spans="1:9" ht="12" thickBot="1">
      <c r="A8" s="40">
        <v>1</v>
      </c>
      <c r="B8" s="60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2">
        <v>8</v>
      </c>
      <c r="I8" s="61">
        <v>9</v>
      </c>
    </row>
    <row r="9" spans="1:9" ht="15" customHeight="1" thickBot="1">
      <c r="A9" s="34"/>
      <c r="B9" s="35" t="s">
        <v>118</v>
      </c>
      <c r="C9" s="43">
        <f>SUM(C10:C11)</f>
        <v>768367000</v>
      </c>
      <c r="D9" s="44">
        <f>SUM(D10:D11)</f>
        <v>11350000</v>
      </c>
      <c r="E9" s="44">
        <f>SUM(E10:E11)</f>
        <v>0</v>
      </c>
      <c r="F9" s="44">
        <f t="shared" ref="F9:G9" si="0">SUM(F10:F11)</f>
        <v>731138000</v>
      </c>
      <c r="G9" s="44">
        <f t="shared" si="0"/>
        <v>17000</v>
      </c>
      <c r="H9" s="45">
        <f>SUM(H10:H11)</f>
        <v>25862000</v>
      </c>
      <c r="I9" s="46">
        <f>SUM(I10:I11)</f>
        <v>0</v>
      </c>
    </row>
    <row r="10" spans="1:9" ht="30" thickBot="1">
      <c r="A10" s="60">
        <v>321311</v>
      </c>
      <c r="B10" s="75" t="s">
        <v>20</v>
      </c>
      <c r="C10" s="111">
        <f>SUM(D10:I10)</f>
        <v>0</v>
      </c>
      <c r="D10" s="41"/>
      <c r="E10" s="41"/>
      <c r="F10" s="41"/>
      <c r="G10" s="41"/>
      <c r="H10" s="42"/>
      <c r="I10" s="111"/>
    </row>
    <row r="11" spans="1:9" ht="12" thickBot="1">
      <c r="A11" s="34">
        <v>700000</v>
      </c>
      <c r="B11" s="117" t="s">
        <v>126</v>
      </c>
      <c r="C11" s="113">
        <f>SUM(C12,C14,C19,C21,C23,C25)</f>
        <v>768367000</v>
      </c>
      <c r="D11" s="36">
        <f t="shared" ref="D11:I11" si="1">SUM(D12,D14,D19,D21,D23,D25)</f>
        <v>11350000</v>
      </c>
      <c r="E11" s="36">
        <f t="shared" si="1"/>
        <v>0</v>
      </c>
      <c r="F11" s="36">
        <f t="shared" si="1"/>
        <v>731138000</v>
      </c>
      <c r="G11" s="36">
        <f t="shared" si="1"/>
        <v>17000</v>
      </c>
      <c r="H11" s="38">
        <f t="shared" si="1"/>
        <v>25862000</v>
      </c>
      <c r="I11" s="64">
        <f t="shared" si="1"/>
        <v>0</v>
      </c>
    </row>
    <row r="12" spans="1:9" ht="12" thickBot="1">
      <c r="A12" s="34">
        <v>741000</v>
      </c>
      <c r="B12" s="117" t="s">
        <v>127</v>
      </c>
      <c r="C12" s="113">
        <f t="shared" ref="C12:H12" si="2">C13</f>
        <v>150000</v>
      </c>
      <c r="D12" s="36">
        <f t="shared" si="2"/>
        <v>0</v>
      </c>
      <c r="E12" s="36">
        <f t="shared" si="2"/>
        <v>0</v>
      </c>
      <c r="F12" s="36">
        <f t="shared" si="2"/>
        <v>150000</v>
      </c>
      <c r="G12" s="38">
        <f t="shared" si="2"/>
        <v>0</v>
      </c>
      <c r="H12" s="116">
        <f t="shared" si="2"/>
        <v>0</v>
      </c>
      <c r="I12" s="38">
        <f>I13</f>
        <v>0</v>
      </c>
    </row>
    <row r="13" spans="1:9" ht="35.25" customHeight="1" thickBot="1">
      <c r="A13" s="58">
        <v>741412</v>
      </c>
      <c r="B13" s="91" t="s">
        <v>9</v>
      </c>
      <c r="C13" s="49">
        <f>SUM(D13:I13)</f>
        <v>150000</v>
      </c>
      <c r="D13" s="50"/>
      <c r="E13" s="50"/>
      <c r="F13" s="50">
        <v>150000</v>
      </c>
      <c r="G13" s="50"/>
      <c r="H13" s="48"/>
      <c r="I13" s="50"/>
    </row>
    <row r="14" spans="1:9" ht="21.75" thickBot="1">
      <c r="A14" s="34">
        <v>742000</v>
      </c>
      <c r="B14" s="117" t="s">
        <v>128</v>
      </c>
      <c r="C14" s="113">
        <f>SUM(C15:C18)</f>
        <v>25862000</v>
      </c>
      <c r="D14" s="36">
        <f t="shared" ref="D14:I14" si="3">SUM(D15:D18)</f>
        <v>0</v>
      </c>
      <c r="E14" s="36">
        <f t="shared" si="3"/>
        <v>0</v>
      </c>
      <c r="F14" s="36">
        <f t="shared" si="3"/>
        <v>0</v>
      </c>
      <c r="G14" s="36">
        <f t="shared" si="3"/>
        <v>0</v>
      </c>
      <c r="H14" s="36">
        <f t="shared" si="3"/>
        <v>25862000</v>
      </c>
      <c r="I14" s="38">
        <f t="shared" si="3"/>
        <v>0</v>
      </c>
    </row>
    <row r="15" spans="1:9" ht="33.75">
      <c r="A15" s="51">
        <v>742121</v>
      </c>
      <c r="B15" s="51" t="s">
        <v>21</v>
      </c>
      <c r="C15" s="13">
        <f>SUM(D15:I15)</f>
        <v>16000000</v>
      </c>
      <c r="D15" s="13"/>
      <c r="E15" s="13"/>
      <c r="F15" s="13"/>
      <c r="G15" s="13"/>
      <c r="H15" s="28">
        <v>16000000</v>
      </c>
      <c r="I15" s="13"/>
    </row>
    <row r="16" spans="1:9" ht="56.25">
      <c r="A16" s="6">
        <v>7421211</v>
      </c>
      <c r="B16" s="6" t="s">
        <v>156</v>
      </c>
      <c r="C16" s="1">
        <f>SUM(D16:I16)</f>
        <v>9700000</v>
      </c>
      <c r="D16" s="1"/>
      <c r="E16" s="1"/>
      <c r="F16" s="1"/>
      <c r="G16" s="1"/>
      <c r="H16" s="27">
        <v>9700000</v>
      </c>
      <c r="I16" s="1"/>
    </row>
    <row r="17" spans="1:17" ht="22.5">
      <c r="A17" s="47">
        <v>742161</v>
      </c>
      <c r="B17" s="86" t="s">
        <v>22</v>
      </c>
      <c r="C17" s="11">
        <f>SUM(D17:I17)</f>
        <v>150000</v>
      </c>
      <c r="D17" s="11"/>
      <c r="E17" s="11"/>
      <c r="F17" s="11"/>
      <c r="G17" s="11"/>
      <c r="H17" s="26">
        <v>150000</v>
      </c>
      <c r="I17" s="11"/>
    </row>
    <row r="18" spans="1:17" ht="23.25" thickBot="1">
      <c r="A18" s="47">
        <v>742373</v>
      </c>
      <c r="B18" s="86" t="s">
        <v>171</v>
      </c>
      <c r="C18" s="103">
        <f>SUM(D18:I18)</f>
        <v>12000</v>
      </c>
      <c r="D18" s="11"/>
      <c r="E18" s="11"/>
      <c r="F18" s="11"/>
      <c r="G18" s="11"/>
      <c r="H18" s="103">
        <v>12000</v>
      </c>
      <c r="I18" s="11"/>
    </row>
    <row r="19" spans="1:17" ht="21" customHeight="1" thickBot="1">
      <c r="A19" s="78">
        <v>744000</v>
      </c>
      <c r="B19" s="118" t="s">
        <v>166</v>
      </c>
      <c r="C19" s="93">
        <f>C20</f>
        <v>17000</v>
      </c>
      <c r="D19" s="93">
        <f t="shared" ref="D19:G19" si="4">D20</f>
        <v>0</v>
      </c>
      <c r="E19" s="93">
        <f t="shared" si="4"/>
        <v>0</v>
      </c>
      <c r="F19" s="93">
        <f t="shared" si="4"/>
        <v>0</v>
      </c>
      <c r="G19" s="93">
        <f t="shared" si="4"/>
        <v>17000</v>
      </c>
      <c r="H19" s="52">
        <f>H20</f>
        <v>0</v>
      </c>
      <c r="I19" s="53"/>
    </row>
    <row r="20" spans="1:17" ht="36.75" customHeight="1" thickBot="1">
      <c r="A20" s="58">
        <v>744161</v>
      </c>
      <c r="B20" s="91" t="s">
        <v>120</v>
      </c>
      <c r="C20" s="50">
        <f>SUM(D20:I20)</f>
        <v>17000</v>
      </c>
      <c r="D20" s="50"/>
      <c r="E20" s="50"/>
      <c r="F20" s="50"/>
      <c r="G20" s="50">
        <v>17000</v>
      </c>
      <c r="H20" s="48"/>
      <c r="I20" s="50"/>
    </row>
    <row r="21" spans="1:17" ht="21.75" thickBot="1">
      <c r="A21" s="34">
        <v>745000</v>
      </c>
      <c r="B21" s="117" t="s">
        <v>131</v>
      </c>
      <c r="C21" s="113">
        <f t="shared" ref="C21:I21" si="5">C22</f>
        <v>720000</v>
      </c>
      <c r="D21" s="36">
        <f t="shared" si="5"/>
        <v>0</v>
      </c>
      <c r="E21" s="36">
        <f t="shared" si="5"/>
        <v>0</v>
      </c>
      <c r="F21" s="36">
        <f t="shared" si="5"/>
        <v>720000</v>
      </c>
      <c r="G21" s="36">
        <f t="shared" si="5"/>
        <v>0</v>
      </c>
      <c r="H21" s="36">
        <f t="shared" si="5"/>
        <v>0</v>
      </c>
      <c r="I21" s="38">
        <f t="shared" si="5"/>
        <v>0</v>
      </c>
    </row>
    <row r="22" spans="1:17" ht="23.25" thickBot="1">
      <c r="A22" s="58" t="s">
        <v>23</v>
      </c>
      <c r="B22" s="91" t="s">
        <v>24</v>
      </c>
      <c r="C22" s="50">
        <f>SUM(D22:I22)</f>
        <v>720000</v>
      </c>
      <c r="D22" s="50"/>
      <c r="E22" s="50"/>
      <c r="F22" s="50">
        <v>720000</v>
      </c>
      <c r="G22" s="50"/>
      <c r="H22" s="48"/>
      <c r="I22" s="50"/>
    </row>
    <row r="23" spans="1:17" ht="30.75" customHeight="1" thickBot="1">
      <c r="A23" s="34">
        <v>771000</v>
      </c>
      <c r="B23" s="119" t="s">
        <v>34</v>
      </c>
      <c r="C23" s="115">
        <f>C24</f>
        <v>0</v>
      </c>
      <c r="D23" s="93">
        <f t="shared" ref="D23:I23" si="6">D24</f>
        <v>0</v>
      </c>
      <c r="E23" s="93">
        <f t="shared" si="6"/>
        <v>0</v>
      </c>
      <c r="F23" s="93">
        <f t="shared" si="6"/>
        <v>0</v>
      </c>
      <c r="G23" s="53">
        <f t="shared" si="6"/>
        <v>0</v>
      </c>
      <c r="H23" s="114">
        <f t="shared" si="6"/>
        <v>0</v>
      </c>
      <c r="I23" s="53">
        <f t="shared" si="6"/>
        <v>0</v>
      </c>
    </row>
    <row r="24" spans="1:17" ht="34.5" thickBot="1">
      <c r="A24" s="120">
        <v>771111</v>
      </c>
      <c r="B24" s="120" t="s">
        <v>33</v>
      </c>
      <c r="C24" s="49">
        <f>SUM(D24:I24)</f>
        <v>0</v>
      </c>
      <c r="D24" s="49"/>
      <c r="E24" s="49"/>
      <c r="F24" s="49"/>
      <c r="G24" s="49"/>
      <c r="H24" s="55"/>
      <c r="I24" s="49"/>
    </row>
    <row r="25" spans="1:17" ht="32.25" thickBot="1">
      <c r="A25" s="34">
        <v>781000</v>
      </c>
      <c r="B25" s="117" t="s">
        <v>132</v>
      </c>
      <c r="C25" s="113">
        <f>SUM(C26:C32)</f>
        <v>741618000</v>
      </c>
      <c r="D25" s="36">
        <f t="shared" ref="D25:I25" si="7">SUM(D26:D32)</f>
        <v>11350000</v>
      </c>
      <c r="E25" s="36">
        <f t="shared" si="7"/>
        <v>0</v>
      </c>
      <c r="F25" s="36">
        <f t="shared" si="7"/>
        <v>730268000</v>
      </c>
      <c r="G25" s="38">
        <f t="shared" si="7"/>
        <v>0</v>
      </c>
      <c r="H25" s="116">
        <f t="shared" si="7"/>
        <v>0</v>
      </c>
      <c r="I25" s="38">
        <f t="shared" si="7"/>
        <v>0</v>
      </c>
      <c r="K25" s="25"/>
    </row>
    <row r="26" spans="1:17" ht="22.5">
      <c r="A26" s="51">
        <v>781111</v>
      </c>
      <c r="B26" s="12" t="s">
        <v>25</v>
      </c>
      <c r="C26" s="13">
        <f t="shared" ref="C26:C32" si="8">SUM(D26:I26)</f>
        <v>88985000</v>
      </c>
      <c r="D26" s="13"/>
      <c r="E26" s="13"/>
      <c r="F26" s="13">
        <v>88985000</v>
      </c>
      <c r="G26" s="13"/>
      <c r="H26" s="28"/>
      <c r="I26" s="13"/>
    </row>
    <row r="27" spans="1:17" ht="11.25" customHeight="1">
      <c r="A27" s="6" t="s">
        <v>26</v>
      </c>
      <c r="B27" s="8" t="s">
        <v>27</v>
      </c>
      <c r="C27" s="1">
        <f t="shared" si="8"/>
        <v>21000</v>
      </c>
      <c r="D27" s="1"/>
      <c r="E27" s="1"/>
      <c r="F27" s="1">
        <v>21000</v>
      </c>
      <c r="G27" s="1"/>
      <c r="H27" s="27"/>
      <c r="I27" s="1"/>
    </row>
    <row r="28" spans="1:17" ht="21.6" customHeight="1">
      <c r="A28" s="6" t="s">
        <v>28</v>
      </c>
      <c r="B28" s="8" t="s">
        <v>29</v>
      </c>
      <c r="C28" s="1">
        <f t="shared" si="8"/>
        <v>16262000</v>
      </c>
      <c r="D28" s="1"/>
      <c r="E28" s="1"/>
      <c r="F28" s="1">
        <v>16262000</v>
      </c>
      <c r="G28" s="1"/>
      <c r="H28" s="27"/>
      <c r="I28" s="1"/>
    </row>
    <row r="29" spans="1:17" ht="22.5">
      <c r="A29" s="6">
        <v>781112</v>
      </c>
      <c r="B29" s="8" t="s">
        <v>30</v>
      </c>
      <c r="C29" s="1">
        <f t="shared" si="8"/>
        <v>500000000</v>
      </c>
      <c r="D29" s="1"/>
      <c r="E29" s="1"/>
      <c r="F29" s="1">
        <v>500000000</v>
      </c>
      <c r="G29" s="1"/>
      <c r="H29" s="26"/>
      <c r="I29" s="11"/>
    </row>
    <row r="30" spans="1:17" ht="45">
      <c r="A30" s="6" t="s">
        <v>31</v>
      </c>
      <c r="B30" s="8" t="s">
        <v>32</v>
      </c>
      <c r="C30" s="1">
        <f t="shared" si="8"/>
        <v>125000000</v>
      </c>
      <c r="D30" s="1"/>
      <c r="E30" s="1"/>
      <c r="F30" s="1">
        <v>125000000</v>
      </c>
      <c r="G30" s="1"/>
      <c r="H30" s="1"/>
      <c r="I30" s="1"/>
      <c r="J30" s="16"/>
      <c r="K30" s="17"/>
      <c r="L30" s="18"/>
      <c r="M30" s="18"/>
      <c r="N30" s="18"/>
      <c r="O30" s="18"/>
      <c r="P30" s="18"/>
      <c r="Q30" s="18"/>
    </row>
    <row r="31" spans="1:17" ht="22.5">
      <c r="A31" s="24" t="s">
        <v>158</v>
      </c>
      <c r="B31" s="8" t="s">
        <v>35</v>
      </c>
      <c r="C31" s="15">
        <f t="shared" si="8"/>
        <v>6350000</v>
      </c>
      <c r="D31" s="15">
        <v>6350000</v>
      </c>
      <c r="E31" s="15"/>
      <c r="F31" s="15"/>
      <c r="G31" s="15"/>
      <c r="H31" s="15"/>
      <c r="I31" s="15"/>
      <c r="J31" s="16"/>
      <c r="K31" s="17"/>
      <c r="L31" s="18"/>
      <c r="M31" s="18"/>
      <c r="N31" s="18"/>
      <c r="O31" s="18"/>
      <c r="P31" s="18"/>
      <c r="Q31" s="18"/>
    </row>
    <row r="32" spans="1:17" ht="22.5">
      <c r="A32" s="6" t="s">
        <v>159</v>
      </c>
      <c r="B32" s="8" t="s">
        <v>36</v>
      </c>
      <c r="C32" s="15">
        <f t="shared" si="8"/>
        <v>5000000</v>
      </c>
      <c r="D32" s="1">
        <v>5000000</v>
      </c>
      <c r="E32" s="1"/>
      <c r="F32" s="1"/>
      <c r="G32" s="1"/>
      <c r="H32" s="1"/>
      <c r="I32" s="1"/>
      <c r="J32" s="16"/>
      <c r="K32" s="17"/>
      <c r="L32" s="18"/>
      <c r="M32" s="18"/>
      <c r="N32" s="18"/>
      <c r="O32" s="18"/>
      <c r="P32" s="18"/>
      <c r="Q32" s="18"/>
    </row>
    <row r="33" spans="1:17" ht="12" thickBot="1">
      <c r="A33" s="23"/>
      <c r="B33" s="29"/>
      <c r="C33" s="22"/>
      <c r="D33" s="22"/>
      <c r="E33" s="22"/>
      <c r="F33" s="22"/>
      <c r="G33" s="22"/>
      <c r="H33" s="22"/>
      <c r="J33" s="16"/>
      <c r="K33" s="17"/>
      <c r="L33" s="18"/>
      <c r="M33" s="18"/>
      <c r="N33" s="18"/>
      <c r="O33" s="18"/>
      <c r="P33" s="18"/>
      <c r="Q33" s="18"/>
    </row>
    <row r="34" spans="1:17">
      <c r="A34" s="151" t="s">
        <v>0</v>
      </c>
      <c r="B34" s="154" t="s">
        <v>1</v>
      </c>
      <c r="C34" s="154" t="s">
        <v>157</v>
      </c>
      <c r="D34" s="142"/>
      <c r="E34" s="143"/>
      <c r="F34" s="143"/>
      <c r="G34" s="143"/>
      <c r="H34" s="143"/>
      <c r="I34" s="31"/>
    </row>
    <row r="35" spans="1:17">
      <c r="A35" s="157"/>
      <c r="B35" s="155"/>
      <c r="C35" s="139"/>
      <c r="D35" s="136" t="s">
        <v>10</v>
      </c>
      <c r="E35" s="139"/>
      <c r="F35" s="139"/>
      <c r="G35" s="136" t="s">
        <v>4</v>
      </c>
      <c r="H35" s="140" t="s">
        <v>5</v>
      </c>
      <c r="I35" s="135" t="s">
        <v>160</v>
      </c>
    </row>
    <row r="36" spans="1:17" ht="32.25" thickBot="1">
      <c r="A36" s="157"/>
      <c r="B36" s="155"/>
      <c r="C36" s="139"/>
      <c r="D36" s="3" t="s">
        <v>11</v>
      </c>
      <c r="E36" s="3" t="s">
        <v>7</v>
      </c>
      <c r="F36" s="3" t="s">
        <v>8</v>
      </c>
      <c r="G36" s="139"/>
      <c r="H36" s="141"/>
      <c r="I36" s="136"/>
    </row>
    <row r="37" spans="1:17" ht="12" thickBot="1">
      <c r="A37" s="32">
        <v>1</v>
      </c>
      <c r="B37" s="33">
        <v>2</v>
      </c>
      <c r="C37" s="33">
        <v>3</v>
      </c>
      <c r="D37" s="33">
        <v>4</v>
      </c>
      <c r="E37" s="33">
        <v>5</v>
      </c>
      <c r="F37" s="33">
        <v>6</v>
      </c>
      <c r="G37" s="33">
        <v>7</v>
      </c>
      <c r="H37" s="39">
        <v>8</v>
      </c>
      <c r="I37" s="33">
        <v>9</v>
      </c>
      <c r="M37" s="25"/>
    </row>
    <row r="38" spans="1:17" ht="13.9" customHeight="1" thickBot="1">
      <c r="A38" s="34"/>
      <c r="B38" s="35" t="s">
        <v>119</v>
      </c>
      <c r="C38" s="36">
        <f>SUM(D38:I38)</f>
        <v>768367000</v>
      </c>
      <c r="D38" s="36">
        <f t="shared" ref="D38:I38" si="9">SUM(D39,D148)</f>
        <v>11350000</v>
      </c>
      <c r="E38" s="36">
        <f t="shared" si="9"/>
        <v>0</v>
      </c>
      <c r="F38" s="36">
        <f>SUM(F39,F148)</f>
        <v>731138000</v>
      </c>
      <c r="G38" s="36">
        <f t="shared" si="9"/>
        <v>17000</v>
      </c>
      <c r="H38" s="37">
        <f t="shared" si="9"/>
        <v>25862000</v>
      </c>
      <c r="I38" s="38">
        <f t="shared" si="9"/>
        <v>0</v>
      </c>
    </row>
    <row r="39" spans="1:17" ht="12" thickBot="1">
      <c r="A39" s="34">
        <v>400000</v>
      </c>
      <c r="B39" s="35" t="s">
        <v>124</v>
      </c>
      <c r="C39" s="36">
        <f>SUM(C40,C44,C47,C50,C54,C56,C58,C77,C82,C95,C100,C120,C139,C144,C146)</f>
        <v>717832000</v>
      </c>
      <c r="D39" s="36">
        <f t="shared" ref="D39:I39" si="10">SUM(D40,D44,D47,D50,D54,D56,D58,D77,D82,D95,D100,D120,D139,D144,D146)</f>
        <v>11350000</v>
      </c>
      <c r="E39" s="36">
        <f t="shared" si="10"/>
        <v>0</v>
      </c>
      <c r="F39" s="36">
        <f t="shared" si="10"/>
        <v>680523000</v>
      </c>
      <c r="G39" s="36">
        <f t="shared" si="10"/>
        <v>17000</v>
      </c>
      <c r="H39" s="37">
        <f t="shared" si="10"/>
        <v>25862000</v>
      </c>
      <c r="I39" s="38">
        <f t="shared" si="10"/>
        <v>0</v>
      </c>
    </row>
    <row r="40" spans="1:17" ht="33" thickBot="1">
      <c r="A40" s="78">
        <v>411000</v>
      </c>
      <c r="B40" s="79" t="s">
        <v>125</v>
      </c>
      <c r="C40" s="80">
        <f>SUM(C41:C43)</f>
        <v>242700000</v>
      </c>
      <c r="D40" s="81">
        <f t="shared" ref="D40:I40" si="11">SUM(D41:D43)</f>
        <v>0</v>
      </c>
      <c r="E40" s="81">
        <f t="shared" si="11"/>
        <v>0</v>
      </c>
      <c r="F40" s="80">
        <f t="shared" si="11"/>
        <v>235200000</v>
      </c>
      <c r="G40" s="81">
        <f t="shared" si="11"/>
        <v>0</v>
      </c>
      <c r="H40" s="82">
        <f t="shared" si="11"/>
        <v>7500000</v>
      </c>
      <c r="I40" s="83">
        <f t="shared" si="11"/>
        <v>0</v>
      </c>
    </row>
    <row r="41" spans="1:17" ht="22.5">
      <c r="A41" s="51">
        <v>411111</v>
      </c>
      <c r="B41" s="12" t="s">
        <v>37</v>
      </c>
      <c r="C41" s="124">
        <f>SUM(D41:I41)</f>
        <v>235000000</v>
      </c>
      <c r="D41" s="76"/>
      <c r="E41" s="76"/>
      <c r="F41" s="124">
        <v>235000000</v>
      </c>
      <c r="G41" s="76"/>
      <c r="H41" s="77"/>
      <c r="I41" s="76"/>
    </row>
    <row r="42" spans="1:17" ht="33.75">
      <c r="A42" s="6">
        <v>411151</v>
      </c>
      <c r="B42" s="10" t="s">
        <v>38</v>
      </c>
      <c r="C42" s="15">
        <f>SUM(D42:I42)</f>
        <v>200000</v>
      </c>
      <c r="D42" s="15"/>
      <c r="E42" s="15"/>
      <c r="F42" s="15">
        <v>200000</v>
      </c>
      <c r="G42" s="15"/>
      <c r="H42" s="30"/>
      <c r="I42" s="15"/>
    </row>
    <row r="43" spans="1:17" ht="23.25" thickBot="1">
      <c r="A43" s="47">
        <v>411119</v>
      </c>
      <c r="B43" s="56" t="s">
        <v>152</v>
      </c>
      <c r="C43" s="57">
        <f>SUM(D43:I43)</f>
        <v>7500000</v>
      </c>
      <c r="D43" s="57"/>
      <c r="E43" s="57"/>
      <c r="F43" s="57"/>
      <c r="G43" s="57"/>
      <c r="H43" s="102">
        <v>7500000</v>
      </c>
      <c r="I43" s="57"/>
    </row>
    <row r="44" spans="1:17" ht="21.75" thickBot="1">
      <c r="A44" s="84">
        <v>412000</v>
      </c>
      <c r="B44" s="85" t="s">
        <v>130</v>
      </c>
      <c r="C44" s="36">
        <f>SUM(C45:C46)</f>
        <v>35150000</v>
      </c>
      <c r="D44" s="36">
        <f t="shared" ref="D44:I44" si="12">SUM(D45:D46)</f>
        <v>0</v>
      </c>
      <c r="E44" s="36">
        <f t="shared" si="12"/>
        <v>0</v>
      </c>
      <c r="F44" s="36">
        <f t="shared" si="12"/>
        <v>34000000</v>
      </c>
      <c r="G44" s="36">
        <f t="shared" si="12"/>
        <v>0</v>
      </c>
      <c r="H44" s="36">
        <f t="shared" si="12"/>
        <v>1150000</v>
      </c>
      <c r="I44" s="38">
        <f t="shared" si="12"/>
        <v>0</v>
      </c>
    </row>
    <row r="45" spans="1:17" ht="22.5">
      <c r="A45" s="51">
        <v>412111</v>
      </c>
      <c r="B45" s="12" t="s">
        <v>12</v>
      </c>
      <c r="C45" s="123">
        <f>SUM(D45:I45)</f>
        <v>24250000</v>
      </c>
      <c r="D45" s="13"/>
      <c r="E45" s="13"/>
      <c r="F45" s="123">
        <v>23500000</v>
      </c>
      <c r="G45" s="13"/>
      <c r="H45" s="13">
        <v>750000</v>
      </c>
      <c r="I45" s="65"/>
    </row>
    <row r="46" spans="1:17" ht="23.25" thickBot="1">
      <c r="A46" s="47">
        <v>412211</v>
      </c>
      <c r="B46" s="86" t="s">
        <v>13</v>
      </c>
      <c r="C46" s="11">
        <f>SUM(D46:I46)</f>
        <v>10900000</v>
      </c>
      <c r="D46" s="11"/>
      <c r="E46" s="11"/>
      <c r="F46" s="110">
        <v>10500000</v>
      </c>
      <c r="G46" s="11"/>
      <c r="H46" s="11">
        <v>400000</v>
      </c>
      <c r="I46" s="66"/>
    </row>
    <row r="47" spans="1:17" ht="12" thickBot="1">
      <c r="A47" s="84">
        <v>413000</v>
      </c>
      <c r="B47" s="85" t="s">
        <v>143</v>
      </c>
      <c r="C47" s="36">
        <f>SUM(C48:C49)</f>
        <v>1450000</v>
      </c>
      <c r="D47" s="36">
        <f t="shared" ref="D47:I47" si="13">SUM(D48:D49)</f>
        <v>0</v>
      </c>
      <c r="E47" s="36">
        <f t="shared" si="13"/>
        <v>0</v>
      </c>
      <c r="F47" s="36">
        <f t="shared" si="13"/>
        <v>1450000</v>
      </c>
      <c r="G47" s="36">
        <f t="shared" si="13"/>
        <v>0</v>
      </c>
      <c r="H47" s="36">
        <f t="shared" si="13"/>
        <v>0</v>
      </c>
      <c r="I47" s="38">
        <f t="shared" si="13"/>
        <v>0</v>
      </c>
    </row>
    <row r="48" spans="1:17" ht="22.5">
      <c r="A48" s="54">
        <v>413142</v>
      </c>
      <c r="B48" s="87" t="s">
        <v>39</v>
      </c>
      <c r="C48" s="13">
        <f>SUM(D48:I48)</f>
        <v>700000</v>
      </c>
      <c r="D48" s="88"/>
      <c r="E48" s="88"/>
      <c r="F48" s="124">
        <v>700000</v>
      </c>
      <c r="G48" s="88"/>
      <c r="H48" s="88"/>
      <c r="I48" s="67"/>
    </row>
    <row r="49" spans="1:9" ht="12" thickBot="1">
      <c r="A49" s="14">
        <v>413151</v>
      </c>
      <c r="B49" s="86" t="s">
        <v>40</v>
      </c>
      <c r="C49" s="11">
        <f>SUM(D49:I49)</f>
        <v>750000</v>
      </c>
      <c r="D49" s="11"/>
      <c r="E49" s="11"/>
      <c r="F49" s="103">
        <v>750000</v>
      </c>
      <c r="G49" s="11"/>
      <c r="H49" s="11"/>
      <c r="I49" s="66"/>
    </row>
    <row r="50" spans="1:9" ht="21.75" thickBot="1">
      <c r="A50" s="34">
        <v>414000</v>
      </c>
      <c r="B50" s="89" t="s">
        <v>142</v>
      </c>
      <c r="C50" s="36">
        <f>SUM(C51:C53)</f>
        <v>1800000</v>
      </c>
      <c r="D50" s="36">
        <f t="shared" ref="D50:G50" si="14">SUM(D51:D53)</f>
        <v>0</v>
      </c>
      <c r="E50" s="36">
        <f t="shared" si="14"/>
        <v>0</v>
      </c>
      <c r="F50" s="36">
        <f>SUM(F51:F53)</f>
        <v>1800000</v>
      </c>
      <c r="G50" s="36">
        <f t="shared" si="14"/>
        <v>0</v>
      </c>
      <c r="H50" s="36">
        <f>SUM(H51:H53)</f>
        <v>0</v>
      </c>
      <c r="I50" s="64">
        <f>SUM(I51:I53)</f>
        <v>0</v>
      </c>
    </row>
    <row r="51" spans="1:9">
      <c r="A51" s="51">
        <v>414121</v>
      </c>
      <c r="B51" s="12" t="s">
        <v>41</v>
      </c>
      <c r="C51" s="13">
        <f>SUM(D51:I51)</f>
        <v>0</v>
      </c>
      <c r="D51" s="13"/>
      <c r="E51" s="13"/>
      <c r="F51" s="13"/>
      <c r="G51" s="13"/>
      <c r="H51" s="13"/>
      <c r="I51" s="13"/>
    </row>
    <row r="52" spans="1:9">
      <c r="A52" s="6">
        <v>414311</v>
      </c>
      <c r="B52" s="8" t="s">
        <v>43</v>
      </c>
      <c r="C52" s="1">
        <f t="shared" ref="C52:C53" si="15">SUM(D52:I52)</f>
        <v>1500000</v>
      </c>
      <c r="D52" s="1"/>
      <c r="E52" s="1"/>
      <c r="F52" s="122">
        <v>1500000</v>
      </c>
      <c r="G52" s="1"/>
      <c r="H52" s="1"/>
      <c r="I52" s="68"/>
    </row>
    <row r="53" spans="1:9" ht="23.25" thickBot="1">
      <c r="A53" s="47">
        <v>414419</v>
      </c>
      <c r="B53" s="86" t="s">
        <v>42</v>
      </c>
      <c r="C53" s="11">
        <f t="shared" si="15"/>
        <v>300000</v>
      </c>
      <c r="D53" s="11"/>
      <c r="E53" s="11"/>
      <c r="F53" s="110">
        <v>300000</v>
      </c>
      <c r="G53" s="11"/>
      <c r="H53" s="11"/>
      <c r="I53" s="66"/>
    </row>
    <row r="54" spans="1:9" ht="33" thickBot="1">
      <c r="A54" s="78">
        <v>415000</v>
      </c>
      <c r="B54" s="79" t="s">
        <v>141</v>
      </c>
      <c r="C54" s="80">
        <f>C55</f>
        <v>5000000</v>
      </c>
      <c r="D54" s="80">
        <f t="shared" ref="D54:I54" si="16">D55</f>
        <v>0</v>
      </c>
      <c r="E54" s="80">
        <f t="shared" si="16"/>
        <v>0</v>
      </c>
      <c r="F54" s="80">
        <v>5000000</v>
      </c>
      <c r="G54" s="81">
        <f t="shared" si="16"/>
        <v>0</v>
      </c>
      <c r="H54" s="81">
        <f t="shared" si="16"/>
        <v>0</v>
      </c>
      <c r="I54" s="83">
        <f t="shared" si="16"/>
        <v>0</v>
      </c>
    </row>
    <row r="55" spans="1:9" ht="23.25" thickBot="1">
      <c r="A55" s="58">
        <v>415112</v>
      </c>
      <c r="B55" s="91" t="s">
        <v>44</v>
      </c>
      <c r="C55" s="50">
        <f>SUM(D55:I55)</f>
        <v>5000000</v>
      </c>
      <c r="D55" s="50"/>
      <c r="E55" s="50"/>
      <c r="F55" s="129">
        <v>5000000</v>
      </c>
      <c r="G55" s="50"/>
      <c r="H55" s="50"/>
      <c r="I55" s="59"/>
    </row>
    <row r="56" spans="1:9" ht="32.25" thickBot="1">
      <c r="A56" s="90">
        <v>416000</v>
      </c>
      <c r="B56" s="85" t="s">
        <v>140</v>
      </c>
      <c r="C56" s="36">
        <f>C57</f>
        <v>3500000</v>
      </c>
      <c r="D56" s="36">
        <f t="shared" ref="D56:I56" si="17">D57</f>
        <v>0</v>
      </c>
      <c r="E56" s="36">
        <f t="shared" si="17"/>
        <v>0</v>
      </c>
      <c r="F56" s="36">
        <f t="shared" si="17"/>
        <v>2090000</v>
      </c>
      <c r="G56" s="36">
        <f t="shared" si="17"/>
        <v>0</v>
      </c>
      <c r="H56" s="36">
        <f t="shared" si="17"/>
        <v>1410000</v>
      </c>
      <c r="I56" s="38">
        <f t="shared" si="17"/>
        <v>0</v>
      </c>
    </row>
    <row r="57" spans="1:9" ht="15" customHeight="1" thickBot="1">
      <c r="A57" s="58">
        <v>416111</v>
      </c>
      <c r="B57" s="91" t="s">
        <v>45</v>
      </c>
      <c r="C57" s="50">
        <f>SUM(D57:I57)</f>
        <v>3500000</v>
      </c>
      <c r="D57" s="50"/>
      <c r="E57" s="50"/>
      <c r="F57" s="128">
        <v>2090000</v>
      </c>
      <c r="G57" s="50"/>
      <c r="H57" s="128">
        <v>1410000</v>
      </c>
      <c r="I57" s="59"/>
    </row>
    <row r="58" spans="1:9" ht="19.5" customHeight="1" thickBot="1">
      <c r="A58" s="90">
        <v>421000</v>
      </c>
      <c r="B58" s="85" t="s">
        <v>139</v>
      </c>
      <c r="C58" s="36">
        <f>SUM(C59:C76)</f>
        <v>21110000</v>
      </c>
      <c r="D58" s="36">
        <f t="shared" ref="D58:I58" si="18">SUM(D59:D76)</f>
        <v>0</v>
      </c>
      <c r="E58" s="36">
        <f t="shared" si="18"/>
        <v>0</v>
      </c>
      <c r="F58" s="36">
        <f t="shared" si="18"/>
        <v>21080000</v>
      </c>
      <c r="G58" s="36">
        <f t="shared" si="18"/>
        <v>0</v>
      </c>
      <c r="H58" s="36">
        <f t="shared" si="18"/>
        <v>30000</v>
      </c>
      <c r="I58" s="38">
        <f t="shared" si="18"/>
        <v>0</v>
      </c>
    </row>
    <row r="59" spans="1:9" ht="25.5" customHeight="1">
      <c r="A59" s="51">
        <v>421111</v>
      </c>
      <c r="B59" s="12" t="s">
        <v>14</v>
      </c>
      <c r="C59" s="13">
        <f>SUM(D59:I59)</f>
        <v>1330000</v>
      </c>
      <c r="D59" s="13"/>
      <c r="E59" s="13"/>
      <c r="F59" s="13">
        <v>1300000</v>
      </c>
      <c r="G59" s="13"/>
      <c r="H59" s="13">
        <v>30000</v>
      </c>
      <c r="I59" s="65"/>
    </row>
    <row r="60" spans="1:9" ht="22.5">
      <c r="A60" s="6">
        <v>421211</v>
      </c>
      <c r="B60" s="8" t="s">
        <v>46</v>
      </c>
      <c r="C60" s="1">
        <f t="shared" ref="C60:C76" si="19">SUM(D60:I60)</f>
        <v>8200000</v>
      </c>
      <c r="D60" s="1"/>
      <c r="E60" s="1"/>
      <c r="F60" s="125">
        <v>8200000</v>
      </c>
      <c r="G60" s="1"/>
      <c r="H60" s="1"/>
      <c r="I60" s="68"/>
    </row>
    <row r="61" spans="1:9">
      <c r="A61" s="6">
        <v>421221</v>
      </c>
      <c r="B61" s="8" t="s">
        <v>47</v>
      </c>
      <c r="C61" s="1">
        <f t="shared" si="19"/>
        <v>2000000</v>
      </c>
      <c r="D61" s="1"/>
      <c r="E61" s="1"/>
      <c r="F61" s="125">
        <v>2000000</v>
      </c>
      <c r="G61" s="1"/>
      <c r="H61" s="1"/>
      <c r="I61" s="68"/>
    </row>
    <row r="62" spans="1:9" ht="22.5">
      <c r="A62" s="6">
        <v>421311</v>
      </c>
      <c r="B62" s="8" t="s">
        <v>48</v>
      </c>
      <c r="C62" s="1">
        <f t="shared" si="19"/>
        <v>300000</v>
      </c>
      <c r="D62" s="1"/>
      <c r="E62" s="1"/>
      <c r="F62" s="1">
        <v>300000</v>
      </c>
      <c r="G62" s="1"/>
      <c r="H62" s="1"/>
      <c r="I62" s="68"/>
    </row>
    <row r="63" spans="1:9">
      <c r="A63" s="6">
        <v>421321</v>
      </c>
      <c r="B63" s="8" t="s">
        <v>49</v>
      </c>
      <c r="C63" s="1">
        <f t="shared" si="19"/>
        <v>200000</v>
      </c>
      <c r="D63" s="1"/>
      <c r="E63" s="1"/>
      <c r="F63" s="1">
        <v>200000</v>
      </c>
      <c r="G63" s="1"/>
      <c r="H63" s="1"/>
      <c r="I63" s="68"/>
    </row>
    <row r="64" spans="1:9">
      <c r="A64" s="6">
        <v>421324</v>
      </c>
      <c r="B64" s="8" t="s">
        <v>50</v>
      </c>
      <c r="C64" s="1">
        <f t="shared" si="19"/>
        <v>400000</v>
      </c>
      <c r="D64" s="1"/>
      <c r="E64" s="1"/>
      <c r="F64" s="1">
        <v>400000</v>
      </c>
      <c r="G64" s="1"/>
      <c r="H64" s="1"/>
      <c r="I64" s="68"/>
    </row>
    <row r="65" spans="1:9" ht="22.15" customHeight="1">
      <c r="A65" s="6">
        <v>421411</v>
      </c>
      <c r="B65" s="8" t="s">
        <v>51</v>
      </c>
      <c r="C65" s="1">
        <f t="shared" si="19"/>
        <v>400000</v>
      </c>
      <c r="D65" s="1"/>
      <c r="E65" s="1"/>
      <c r="F65" s="7">
        <v>400000</v>
      </c>
      <c r="G65" s="1"/>
      <c r="H65" s="1"/>
      <c r="I65" s="68"/>
    </row>
    <row r="66" spans="1:9">
      <c r="A66" s="6">
        <v>421412</v>
      </c>
      <c r="B66" s="8" t="s">
        <v>52</v>
      </c>
      <c r="C66" s="1">
        <f t="shared" si="19"/>
        <v>400000</v>
      </c>
      <c r="D66" s="1"/>
      <c r="E66" s="1"/>
      <c r="F66" s="1">
        <v>400000</v>
      </c>
      <c r="G66" s="1"/>
      <c r="H66" s="1"/>
      <c r="I66" s="68"/>
    </row>
    <row r="67" spans="1:9" ht="22.5">
      <c r="A67" s="6">
        <v>421414</v>
      </c>
      <c r="B67" s="8" t="s">
        <v>53</v>
      </c>
      <c r="C67" s="1">
        <f t="shared" si="19"/>
        <v>500000</v>
      </c>
      <c r="D67" s="1"/>
      <c r="E67" s="1"/>
      <c r="F67" s="1">
        <v>500000</v>
      </c>
      <c r="G67" s="1"/>
      <c r="H67" s="1"/>
      <c r="I67" s="68"/>
    </row>
    <row r="68" spans="1:9">
      <c r="A68" s="6">
        <v>421419</v>
      </c>
      <c r="B68" s="8" t="s">
        <v>54</v>
      </c>
      <c r="C68" s="1">
        <f t="shared" si="19"/>
        <v>2500000</v>
      </c>
      <c r="D68" s="1"/>
      <c r="E68" s="1"/>
      <c r="F68" s="7">
        <v>2500000</v>
      </c>
      <c r="G68" s="1"/>
      <c r="H68" s="1"/>
      <c r="I68" s="68"/>
    </row>
    <row r="69" spans="1:9">
      <c r="A69" s="6">
        <v>421421</v>
      </c>
      <c r="B69" s="8" t="s">
        <v>55</v>
      </c>
      <c r="C69" s="1">
        <f t="shared" si="19"/>
        <v>200000</v>
      </c>
      <c r="D69" s="1"/>
      <c r="E69" s="1"/>
      <c r="F69" s="125">
        <v>200000</v>
      </c>
      <c r="G69" s="1"/>
      <c r="H69" s="1"/>
      <c r="I69" s="68"/>
    </row>
    <row r="70" spans="1:9">
      <c r="A70" s="6">
        <v>421422</v>
      </c>
      <c r="B70" s="8" t="s">
        <v>56</v>
      </c>
      <c r="C70" s="1">
        <f t="shared" si="19"/>
        <v>650000</v>
      </c>
      <c r="D70" s="1"/>
      <c r="E70" s="1"/>
      <c r="F70" s="1">
        <v>650000</v>
      </c>
      <c r="G70" s="1"/>
      <c r="H70" s="1"/>
      <c r="I70" s="68"/>
    </row>
    <row r="71" spans="1:9">
      <c r="A71" s="6">
        <v>421511</v>
      </c>
      <c r="B71" s="8" t="s">
        <v>57</v>
      </c>
      <c r="C71" s="1">
        <f t="shared" si="19"/>
        <v>170000</v>
      </c>
      <c r="D71" s="1"/>
      <c r="E71" s="1"/>
      <c r="F71" s="125">
        <v>170000</v>
      </c>
      <c r="G71" s="1"/>
      <c r="H71" s="1"/>
      <c r="I71" s="68"/>
    </row>
    <row r="72" spans="1:9">
      <c r="A72" s="6">
        <v>421512</v>
      </c>
      <c r="B72" s="8" t="s">
        <v>58</v>
      </c>
      <c r="C72" s="1">
        <f t="shared" si="19"/>
        <v>1600000</v>
      </c>
      <c r="D72" s="1"/>
      <c r="E72" s="1"/>
      <c r="F72" s="1">
        <v>1600000</v>
      </c>
      <c r="G72" s="1"/>
      <c r="H72" s="1"/>
      <c r="I72" s="68"/>
    </row>
    <row r="73" spans="1:9">
      <c r="A73" s="6">
        <v>421513</v>
      </c>
      <c r="B73" s="8" t="s">
        <v>59</v>
      </c>
      <c r="C73" s="1">
        <f t="shared" si="19"/>
        <v>1500000</v>
      </c>
      <c r="D73" s="1"/>
      <c r="E73" s="1"/>
      <c r="F73" s="125">
        <v>1500000</v>
      </c>
      <c r="G73" s="1"/>
      <c r="H73" s="1"/>
      <c r="I73" s="68"/>
    </row>
    <row r="74" spans="1:9" ht="22.5">
      <c r="A74" s="6">
        <v>421522</v>
      </c>
      <c r="B74" s="8" t="s">
        <v>60</v>
      </c>
      <c r="C74" s="1">
        <f t="shared" si="19"/>
        <v>150000</v>
      </c>
      <c r="D74" s="1"/>
      <c r="E74" s="1"/>
      <c r="F74" s="130">
        <v>150000</v>
      </c>
      <c r="G74" s="1"/>
      <c r="H74" s="1"/>
      <c r="I74" s="68"/>
    </row>
    <row r="75" spans="1:9" ht="22.5">
      <c r="A75" s="6">
        <v>421523</v>
      </c>
      <c r="B75" s="8" t="s">
        <v>61</v>
      </c>
      <c r="C75" s="1">
        <f t="shared" si="19"/>
        <v>180000</v>
      </c>
      <c r="D75" s="1"/>
      <c r="E75" s="1"/>
      <c r="F75" s="130">
        <v>180000</v>
      </c>
      <c r="G75" s="1"/>
      <c r="H75" s="1"/>
      <c r="I75" s="68"/>
    </row>
    <row r="76" spans="1:9" ht="12" thickBot="1">
      <c r="A76" s="47">
        <v>421619</v>
      </c>
      <c r="B76" s="86" t="s">
        <v>62</v>
      </c>
      <c r="C76" s="11">
        <f t="shared" si="19"/>
        <v>430000</v>
      </c>
      <c r="D76" s="11"/>
      <c r="E76" s="11"/>
      <c r="F76" s="127">
        <v>430000</v>
      </c>
      <c r="G76" s="11"/>
      <c r="H76" s="11"/>
      <c r="I76" s="66"/>
    </row>
    <row r="77" spans="1:9" ht="12" thickBot="1">
      <c r="A77" s="90">
        <v>422000</v>
      </c>
      <c r="B77" s="92" t="s">
        <v>138</v>
      </c>
      <c r="C77" s="36">
        <f>SUM(C78:C81)</f>
        <v>9670000</v>
      </c>
      <c r="D77" s="36">
        <f t="shared" ref="D77:G77" si="20">SUM(D78:D81)</f>
        <v>0</v>
      </c>
      <c r="E77" s="36">
        <f t="shared" si="20"/>
        <v>0</v>
      </c>
      <c r="F77" s="36">
        <f t="shared" si="20"/>
        <v>9670000</v>
      </c>
      <c r="G77" s="36">
        <f t="shared" si="20"/>
        <v>0</v>
      </c>
      <c r="H77" s="36">
        <f>SUM(H78:H81)</f>
        <v>0</v>
      </c>
      <c r="I77" s="69">
        <f>SUM(I78:I81)</f>
        <v>0</v>
      </c>
    </row>
    <row r="78" spans="1:9" ht="22.9" customHeight="1">
      <c r="A78" s="51">
        <v>422111</v>
      </c>
      <c r="B78" s="12" t="s">
        <v>63</v>
      </c>
      <c r="C78" s="13">
        <f>SUM(D78:I78)</f>
        <v>9500000</v>
      </c>
      <c r="D78" s="13"/>
      <c r="E78" s="13"/>
      <c r="F78" s="131">
        <v>9500000</v>
      </c>
      <c r="G78" s="13"/>
      <c r="H78" s="13"/>
      <c r="I78" s="65"/>
    </row>
    <row r="79" spans="1:9" ht="22.5">
      <c r="A79" s="51">
        <v>422121</v>
      </c>
      <c r="B79" s="8" t="s">
        <v>150</v>
      </c>
      <c r="C79" s="1">
        <f t="shared" ref="C79:C81" si="21">SUM(D79:I79)</f>
        <v>20000</v>
      </c>
      <c r="D79" s="1"/>
      <c r="E79" s="1"/>
      <c r="F79" s="1">
        <v>20000</v>
      </c>
      <c r="G79" s="1"/>
      <c r="H79" s="1"/>
      <c r="I79" s="68"/>
    </row>
    <row r="80" spans="1:9" ht="22.5">
      <c r="A80" s="6">
        <v>422131</v>
      </c>
      <c r="B80" s="8" t="s">
        <v>64</v>
      </c>
      <c r="C80" s="1">
        <f t="shared" si="21"/>
        <v>100000</v>
      </c>
      <c r="D80" s="1"/>
      <c r="E80" s="1"/>
      <c r="F80" s="1">
        <v>100000</v>
      </c>
      <c r="G80" s="1"/>
      <c r="H80" s="1"/>
      <c r="I80" s="68"/>
    </row>
    <row r="81" spans="1:9" ht="23.25" thickBot="1">
      <c r="A81" s="47">
        <v>422211</v>
      </c>
      <c r="B81" s="86" t="s">
        <v>15</v>
      </c>
      <c r="C81" s="11">
        <f t="shared" si="21"/>
        <v>50000</v>
      </c>
      <c r="D81" s="11"/>
      <c r="E81" s="11"/>
      <c r="F81" s="11">
        <v>50000</v>
      </c>
      <c r="G81" s="11"/>
      <c r="H81" s="11"/>
      <c r="I81" s="66"/>
    </row>
    <row r="82" spans="1:9" ht="12" thickBot="1">
      <c r="A82" s="90">
        <v>423000</v>
      </c>
      <c r="B82" s="92" t="s">
        <v>137</v>
      </c>
      <c r="C82" s="104">
        <f>SUM(C83:C94)</f>
        <v>8757000</v>
      </c>
      <c r="D82" s="104">
        <f t="shared" ref="D82:I82" si="22">SUM(D83:D94)</f>
        <v>300000</v>
      </c>
      <c r="E82" s="104">
        <f t="shared" si="22"/>
        <v>0</v>
      </c>
      <c r="F82" s="104">
        <f t="shared" si="22"/>
        <v>4745000</v>
      </c>
      <c r="G82" s="104">
        <f t="shared" si="22"/>
        <v>0</v>
      </c>
      <c r="H82" s="105">
        <f t="shared" si="22"/>
        <v>3712000</v>
      </c>
      <c r="I82" s="70">
        <f t="shared" si="22"/>
        <v>0</v>
      </c>
    </row>
    <row r="83" spans="1:9">
      <c r="A83" s="51">
        <v>423131</v>
      </c>
      <c r="B83" s="12" t="s">
        <v>155</v>
      </c>
      <c r="C83" s="13">
        <f>SUM(D83:I83)</f>
        <v>50000</v>
      </c>
      <c r="D83" s="13"/>
      <c r="E83" s="13"/>
      <c r="F83" s="13"/>
      <c r="G83" s="13"/>
      <c r="H83" s="13">
        <v>50000</v>
      </c>
      <c r="I83" s="65"/>
    </row>
    <row r="84" spans="1:9">
      <c r="A84" s="6">
        <v>423211</v>
      </c>
      <c r="B84" s="8" t="s">
        <v>144</v>
      </c>
      <c r="C84" s="1">
        <f t="shared" ref="C84:C99" si="23">SUM(D84:I84)</f>
        <v>45000</v>
      </c>
      <c r="D84" s="1"/>
      <c r="E84" s="1"/>
      <c r="F84" s="1">
        <v>45000</v>
      </c>
      <c r="G84" s="1"/>
      <c r="H84" s="1"/>
      <c r="I84" s="68"/>
    </row>
    <row r="85" spans="1:9" ht="11.25" customHeight="1">
      <c r="A85" s="6">
        <v>423212</v>
      </c>
      <c r="B85" s="8" t="s">
        <v>65</v>
      </c>
      <c r="C85" s="1">
        <f t="shared" si="23"/>
        <v>1200000</v>
      </c>
      <c r="D85" s="1"/>
      <c r="E85" s="1"/>
      <c r="F85" s="1">
        <v>1200000</v>
      </c>
      <c r="G85" s="1"/>
      <c r="H85" s="1"/>
      <c r="I85" s="68"/>
    </row>
    <row r="86" spans="1:9" ht="22.5">
      <c r="A86" s="6">
        <v>423291</v>
      </c>
      <c r="B86" s="8" t="s">
        <v>151</v>
      </c>
      <c r="C86" s="1">
        <f t="shared" si="23"/>
        <v>150000</v>
      </c>
      <c r="D86" s="1"/>
      <c r="E86" s="1"/>
      <c r="F86" s="1">
        <v>150000</v>
      </c>
      <c r="G86" s="1"/>
      <c r="H86" s="1"/>
      <c r="I86" s="68"/>
    </row>
    <row r="87" spans="1:9">
      <c r="A87" s="6">
        <v>423311</v>
      </c>
      <c r="B87" s="6" t="s">
        <v>66</v>
      </c>
      <c r="C87" s="1">
        <f t="shared" si="23"/>
        <v>2500000</v>
      </c>
      <c r="D87" s="1"/>
      <c r="E87" s="1"/>
      <c r="F87" s="1">
        <v>2500000</v>
      </c>
      <c r="G87" s="1"/>
      <c r="H87" s="1"/>
      <c r="I87" s="68"/>
    </row>
    <row r="88" spans="1:9" ht="19.899999999999999" customHeight="1">
      <c r="A88" s="6">
        <v>423321</v>
      </c>
      <c r="B88" s="6" t="s">
        <v>67</v>
      </c>
      <c r="C88" s="1">
        <f t="shared" si="23"/>
        <v>80000</v>
      </c>
      <c r="D88" s="1"/>
      <c r="E88" s="1"/>
      <c r="F88" s="1"/>
      <c r="G88" s="1"/>
      <c r="H88" s="122">
        <v>80000</v>
      </c>
      <c r="I88" s="68"/>
    </row>
    <row r="89" spans="1:9" ht="15.6" customHeight="1">
      <c r="A89" s="6">
        <v>423392</v>
      </c>
      <c r="B89" s="8" t="s">
        <v>149</v>
      </c>
      <c r="C89" s="1">
        <f t="shared" si="23"/>
        <v>250000</v>
      </c>
      <c r="D89" s="1"/>
      <c r="E89" s="1"/>
      <c r="F89" s="1">
        <v>250000</v>
      </c>
      <c r="G89" s="1"/>
      <c r="H89" s="1"/>
      <c r="I89" s="68"/>
    </row>
    <row r="90" spans="1:9" ht="22.5">
      <c r="A90" s="47">
        <v>423421</v>
      </c>
      <c r="B90" s="8" t="s">
        <v>68</v>
      </c>
      <c r="C90" s="1">
        <f t="shared" si="23"/>
        <v>600000</v>
      </c>
      <c r="D90" s="1"/>
      <c r="E90" s="1"/>
      <c r="F90" s="7">
        <v>600000</v>
      </c>
      <c r="G90" s="1"/>
      <c r="H90" s="1"/>
      <c r="I90" s="66"/>
    </row>
    <row r="91" spans="1:9">
      <c r="A91" s="6">
        <v>423511</v>
      </c>
      <c r="B91" s="8" t="s">
        <v>69</v>
      </c>
      <c r="C91" s="1">
        <f t="shared" si="23"/>
        <v>600000</v>
      </c>
      <c r="D91" s="1"/>
      <c r="E91" s="1"/>
      <c r="F91" s="1"/>
      <c r="G91" s="1"/>
      <c r="H91" s="1">
        <v>600000</v>
      </c>
      <c r="I91" s="68"/>
    </row>
    <row r="92" spans="1:9" ht="22.5">
      <c r="A92" s="6">
        <v>423521</v>
      </c>
      <c r="B92" s="8" t="s">
        <v>70</v>
      </c>
      <c r="C92" s="1">
        <f t="shared" si="23"/>
        <v>720000</v>
      </c>
      <c r="D92" s="1"/>
      <c r="E92" s="1"/>
      <c r="F92" s="1"/>
      <c r="G92" s="1"/>
      <c r="H92" s="122">
        <v>720000</v>
      </c>
      <c r="I92" s="68"/>
    </row>
    <row r="93" spans="1:9" ht="33.75">
      <c r="A93" s="6">
        <v>423591</v>
      </c>
      <c r="B93" s="8" t="s">
        <v>71</v>
      </c>
      <c r="C93" s="1">
        <f t="shared" si="23"/>
        <v>1740000</v>
      </c>
      <c r="D93" s="1"/>
      <c r="E93" s="1"/>
      <c r="F93" s="1"/>
      <c r="G93" s="1"/>
      <c r="H93" s="122">
        <v>1740000</v>
      </c>
      <c r="I93" s="68"/>
    </row>
    <row r="94" spans="1:9" ht="14.45" customHeight="1" thickBot="1">
      <c r="A94" s="47">
        <v>423711</v>
      </c>
      <c r="B94" s="86" t="s">
        <v>16</v>
      </c>
      <c r="C94" s="103">
        <f t="shared" si="23"/>
        <v>822000</v>
      </c>
      <c r="D94" s="11">
        <v>300000</v>
      </c>
      <c r="E94" s="11"/>
      <c r="F94" s="11"/>
      <c r="G94" s="11"/>
      <c r="H94" s="110">
        <v>522000</v>
      </c>
      <c r="I94" s="66"/>
    </row>
    <row r="95" spans="1:9" ht="21.75" thickBot="1">
      <c r="A95" s="90">
        <v>424000</v>
      </c>
      <c r="B95" s="85" t="s">
        <v>136</v>
      </c>
      <c r="C95" s="93">
        <f>SUM(C96:C99)</f>
        <v>10950000</v>
      </c>
      <c r="D95" s="93">
        <f t="shared" ref="D95:I95" si="24">SUM(D96:D99)</f>
        <v>0</v>
      </c>
      <c r="E95" s="93">
        <f t="shared" si="24"/>
        <v>0</v>
      </c>
      <c r="F95" s="93">
        <f t="shared" si="24"/>
        <v>10950000</v>
      </c>
      <c r="G95" s="93">
        <f t="shared" si="24"/>
        <v>0</v>
      </c>
      <c r="H95" s="53">
        <f t="shared" si="24"/>
        <v>0</v>
      </c>
      <c r="I95" s="71">
        <f t="shared" si="24"/>
        <v>0</v>
      </c>
    </row>
    <row r="96" spans="1:9" ht="45">
      <c r="A96" s="51">
        <v>424311</v>
      </c>
      <c r="B96" s="12" t="s">
        <v>165</v>
      </c>
      <c r="C96" s="13">
        <f t="shared" si="23"/>
        <v>350000</v>
      </c>
      <c r="D96" s="13"/>
      <c r="E96" s="13"/>
      <c r="F96" s="123">
        <v>350000</v>
      </c>
      <c r="G96" s="13"/>
      <c r="H96" s="13"/>
      <c r="I96" s="65"/>
    </row>
    <row r="97" spans="1:9" ht="24.75" customHeight="1">
      <c r="A97" s="6">
        <v>424331</v>
      </c>
      <c r="B97" s="8" t="s">
        <v>164</v>
      </c>
      <c r="C97" s="1">
        <f t="shared" si="23"/>
        <v>1700000</v>
      </c>
      <c r="D97" s="1"/>
      <c r="E97" s="1"/>
      <c r="F97" s="1">
        <v>1700000</v>
      </c>
      <c r="G97" s="1"/>
      <c r="H97" s="1"/>
      <c r="I97" s="68"/>
    </row>
    <row r="98" spans="1:9" ht="34.5" customHeight="1">
      <c r="A98" s="6">
        <v>424611</v>
      </c>
      <c r="B98" s="8" t="s">
        <v>72</v>
      </c>
      <c r="C98" s="1">
        <f t="shared" si="23"/>
        <v>6000000</v>
      </c>
      <c r="D98" s="1"/>
      <c r="E98" s="1"/>
      <c r="F98" s="1">
        <v>6000000</v>
      </c>
      <c r="G98" s="1"/>
      <c r="H98" s="1"/>
      <c r="I98" s="68"/>
    </row>
    <row r="99" spans="1:9" ht="23.25" thickBot="1">
      <c r="A99" s="47">
        <v>424911</v>
      </c>
      <c r="B99" s="86" t="s">
        <v>17</v>
      </c>
      <c r="C99" s="132">
        <f t="shared" si="23"/>
        <v>2900000</v>
      </c>
      <c r="D99" s="11"/>
      <c r="E99" s="11"/>
      <c r="F99" s="132">
        <v>2900000</v>
      </c>
      <c r="G99" s="11"/>
      <c r="H99" s="11"/>
      <c r="I99" s="66"/>
    </row>
    <row r="100" spans="1:9" ht="21.75" thickBot="1">
      <c r="A100" s="90">
        <v>425000</v>
      </c>
      <c r="B100" s="85" t="s">
        <v>135</v>
      </c>
      <c r="C100" s="36">
        <f>SUM(C101:C119)</f>
        <v>11280000</v>
      </c>
      <c r="D100" s="36">
        <f t="shared" ref="D100:I100" si="25">SUM(D101:D119)</f>
        <v>0</v>
      </c>
      <c r="E100" s="36">
        <f t="shared" si="25"/>
        <v>0</v>
      </c>
      <c r="F100" s="36">
        <f t="shared" si="25"/>
        <v>11200000</v>
      </c>
      <c r="G100" s="36">
        <f t="shared" si="25"/>
        <v>0</v>
      </c>
      <c r="H100" s="38">
        <f t="shared" si="25"/>
        <v>0</v>
      </c>
      <c r="I100" s="69">
        <f t="shared" si="25"/>
        <v>0</v>
      </c>
    </row>
    <row r="101" spans="1:9">
      <c r="A101" s="51">
        <v>425112</v>
      </c>
      <c r="B101" s="12" t="s">
        <v>73</v>
      </c>
      <c r="C101" s="13">
        <f>SUM(D101:I101)</f>
        <v>50000</v>
      </c>
      <c r="D101" s="13"/>
      <c r="E101" s="13"/>
      <c r="F101" s="131">
        <v>50000</v>
      </c>
      <c r="G101" s="13"/>
      <c r="H101" s="13"/>
      <c r="I101" s="65"/>
    </row>
    <row r="102" spans="1:9">
      <c r="A102" s="6">
        <v>425113</v>
      </c>
      <c r="B102" s="8" t="s">
        <v>74</v>
      </c>
      <c r="C102" s="1">
        <f t="shared" ref="C102:C119" si="26">SUM(D102:I102)</f>
        <v>100000</v>
      </c>
      <c r="D102" s="1"/>
      <c r="E102" s="1"/>
      <c r="F102" s="125">
        <v>100000</v>
      </c>
      <c r="G102" s="1"/>
      <c r="H102" s="1"/>
      <c r="I102" s="68"/>
    </row>
    <row r="103" spans="1:9" ht="22.5">
      <c r="A103" s="6">
        <v>425115</v>
      </c>
      <c r="B103" s="8" t="s">
        <v>75</v>
      </c>
      <c r="C103" s="1">
        <f t="shared" si="26"/>
        <v>400000</v>
      </c>
      <c r="D103" s="1"/>
      <c r="E103" s="1"/>
      <c r="F103" s="1">
        <v>400000</v>
      </c>
      <c r="G103" s="1"/>
      <c r="H103" s="1"/>
      <c r="I103" s="68"/>
    </row>
    <row r="104" spans="1:9">
      <c r="A104" s="6">
        <v>425116</v>
      </c>
      <c r="B104" s="8" t="s">
        <v>76</v>
      </c>
      <c r="C104" s="1">
        <f t="shared" si="26"/>
        <v>600000</v>
      </c>
      <c r="D104" s="1"/>
      <c r="E104" s="1"/>
      <c r="F104" s="125">
        <v>600000</v>
      </c>
      <c r="G104" s="1"/>
      <c r="H104" s="1"/>
      <c r="I104" s="68"/>
    </row>
    <row r="105" spans="1:9">
      <c r="A105" s="6">
        <v>425117</v>
      </c>
      <c r="B105" s="8" t="s">
        <v>77</v>
      </c>
      <c r="C105" s="1">
        <f t="shared" si="26"/>
        <v>800000</v>
      </c>
      <c r="D105" s="1"/>
      <c r="E105" s="1"/>
      <c r="F105" s="125">
        <v>800000</v>
      </c>
      <c r="G105" s="1"/>
      <c r="H105" s="1"/>
      <c r="I105" s="68"/>
    </row>
    <row r="106" spans="1:9" ht="22.5">
      <c r="A106" s="6">
        <v>425119</v>
      </c>
      <c r="B106" s="8" t="s">
        <v>78</v>
      </c>
      <c r="C106" s="1">
        <f t="shared" si="26"/>
        <v>1300000</v>
      </c>
      <c r="D106" s="1"/>
      <c r="E106" s="1"/>
      <c r="F106" s="125">
        <v>1300000</v>
      </c>
      <c r="G106" s="1"/>
      <c r="H106" s="1"/>
      <c r="I106" s="68"/>
    </row>
    <row r="107" spans="1:9">
      <c r="A107" s="6">
        <v>425211</v>
      </c>
      <c r="B107" s="8" t="s">
        <v>79</v>
      </c>
      <c r="C107" s="1">
        <f t="shared" si="26"/>
        <v>200000</v>
      </c>
      <c r="D107" s="1"/>
      <c r="E107" s="1"/>
      <c r="F107" s="125">
        <v>200000</v>
      </c>
      <c r="G107" s="1"/>
      <c r="H107" s="1"/>
      <c r="I107" s="68"/>
    </row>
    <row r="108" spans="1:9" ht="22.5">
      <c r="A108" s="6">
        <v>425219</v>
      </c>
      <c r="B108" s="8" t="s">
        <v>80</v>
      </c>
      <c r="C108" s="1">
        <f t="shared" si="26"/>
        <v>700000</v>
      </c>
      <c r="D108" s="1"/>
      <c r="E108" s="1"/>
      <c r="F108" s="125">
        <v>700000</v>
      </c>
      <c r="G108" s="1"/>
      <c r="H108" s="1"/>
      <c r="I108" s="68"/>
    </row>
    <row r="109" spans="1:9">
      <c r="A109" s="47">
        <v>425221</v>
      </c>
      <c r="B109" s="8" t="s">
        <v>163</v>
      </c>
      <c r="C109" s="1">
        <f t="shared" si="26"/>
        <v>20000</v>
      </c>
      <c r="D109" s="1"/>
      <c r="E109" s="1"/>
      <c r="F109" s="125">
        <v>20000</v>
      </c>
      <c r="G109" s="1"/>
      <c r="H109" s="1"/>
      <c r="I109" s="66"/>
    </row>
    <row r="110" spans="1:9" ht="22.5">
      <c r="A110" s="6">
        <v>425212</v>
      </c>
      <c r="B110" s="8" t="s">
        <v>167</v>
      </c>
      <c r="C110" s="1">
        <v>100000</v>
      </c>
      <c r="D110" s="1"/>
      <c r="E110" s="1"/>
      <c r="F110" s="1">
        <v>100000</v>
      </c>
      <c r="G110" s="1"/>
      <c r="H110" s="1"/>
      <c r="I110" s="68"/>
    </row>
    <row r="111" spans="1:9" ht="22.5">
      <c r="A111" s="51">
        <v>425222</v>
      </c>
      <c r="B111" s="8" t="s">
        <v>81</v>
      </c>
      <c r="C111" s="1">
        <v>200000</v>
      </c>
      <c r="D111" s="1"/>
      <c r="E111" s="1"/>
      <c r="F111" s="125">
        <v>120000</v>
      </c>
      <c r="G111" s="1"/>
      <c r="H111" s="1"/>
      <c r="I111" s="65"/>
    </row>
    <row r="112" spans="1:9" ht="22.5">
      <c r="A112" s="6">
        <v>425223</v>
      </c>
      <c r="B112" s="8" t="s">
        <v>82</v>
      </c>
      <c r="C112" s="1">
        <f t="shared" si="26"/>
        <v>10000</v>
      </c>
      <c r="D112" s="1"/>
      <c r="E112" s="1"/>
      <c r="F112" s="125">
        <v>10000</v>
      </c>
      <c r="G112" s="1"/>
      <c r="H112" s="1"/>
      <c r="I112" s="68"/>
    </row>
    <row r="113" spans="1:9" ht="22.5">
      <c r="A113" s="6">
        <v>425225</v>
      </c>
      <c r="B113" s="8" t="s">
        <v>83</v>
      </c>
      <c r="C113" s="1">
        <f t="shared" si="26"/>
        <v>400000</v>
      </c>
      <c r="D113" s="1"/>
      <c r="E113" s="1"/>
      <c r="F113" s="125">
        <v>400000</v>
      </c>
      <c r="G113" s="1"/>
      <c r="H113" s="1"/>
      <c r="I113" s="68"/>
    </row>
    <row r="114" spans="1:9" ht="22.5">
      <c r="A114" s="51">
        <v>425227</v>
      </c>
      <c r="B114" s="8" t="s">
        <v>84</v>
      </c>
      <c r="C114" s="1">
        <f t="shared" si="26"/>
        <v>250000</v>
      </c>
      <c r="D114" s="1"/>
      <c r="E114" s="1"/>
      <c r="F114" s="125">
        <v>250000</v>
      </c>
      <c r="G114" s="1"/>
      <c r="H114" s="1"/>
      <c r="I114" s="65"/>
    </row>
    <row r="115" spans="1:9" ht="22.5">
      <c r="A115" s="47">
        <v>425251</v>
      </c>
      <c r="B115" s="8" t="s">
        <v>85</v>
      </c>
      <c r="C115" s="1">
        <f t="shared" si="26"/>
        <v>1100000</v>
      </c>
      <c r="D115" s="1"/>
      <c r="E115" s="1"/>
      <c r="F115" s="125">
        <v>1100000</v>
      </c>
      <c r="G115" s="1"/>
      <c r="H115" s="1"/>
      <c r="I115" s="66"/>
    </row>
    <row r="116" spans="1:9" ht="22.5">
      <c r="A116" s="6">
        <v>425252</v>
      </c>
      <c r="B116" s="8" t="s">
        <v>86</v>
      </c>
      <c r="C116" s="1">
        <f t="shared" si="26"/>
        <v>1900000</v>
      </c>
      <c r="D116" s="1"/>
      <c r="E116" s="1"/>
      <c r="F116" s="125">
        <v>1900000</v>
      </c>
      <c r="G116" s="1"/>
      <c r="H116" s="1"/>
      <c r="I116" s="68"/>
    </row>
    <row r="117" spans="1:9" ht="33.75">
      <c r="A117" s="6">
        <v>425253</v>
      </c>
      <c r="B117" s="8" t="s">
        <v>87</v>
      </c>
      <c r="C117" s="1">
        <f t="shared" si="26"/>
        <v>50000</v>
      </c>
      <c r="D117" s="1"/>
      <c r="E117" s="1"/>
      <c r="F117" s="125">
        <v>50000</v>
      </c>
      <c r="G117" s="1"/>
      <c r="H117" s="1"/>
      <c r="I117" s="68"/>
    </row>
    <row r="118" spans="1:9" ht="33.75">
      <c r="A118" s="6">
        <v>425281</v>
      </c>
      <c r="B118" s="8" t="s">
        <v>169</v>
      </c>
      <c r="C118" s="7">
        <f t="shared" si="26"/>
        <v>2300000</v>
      </c>
      <c r="D118" s="7"/>
      <c r="E118" s="7"/>
      <c r="F118" s="7">
        <v>2300000</v>
      </c>
      <c r="G118" s="1"/>
      <c r="H118" s="1"/>
      <c r="I118" s="68"/>
    </row>
    <row r="119" spans="1:9" ht="34.5" thickBot="1">
      <c r="A119" s="47">
        <v>425291</v>
      </c>
      <c r="B119" s="86" t="s">
        <v>88</v>
      </c>
      <c r="C119" s="103">
        <f t="shared" si="26"/>
        <v>800000</v>
      </c>
      <c r="D119" s="103"/>
      <c r="E119" s="103"/>
      <c r="F119" s="103">
        <v>800000</v>
      </c>
      <c r="G119" s="11"/>
      <c r="H119" s="11"/>
      <c r="I119" s="66"/>
    </row>
    <row r="120" spans="1:9" ht="21.75" customHeight="1" thickBot="1">
      <c r="A120" s="90">
        <v>426000</v>
      </c>
      <c r="B120" s="92" t="s">
        <v>129</v>
      </c>
      <c r="C120" s="94">
        <f>SUM(C121:C138)</f>
        <v>365155000</v>
      </c>
      <c r="D120" s="94">
        <f t="shared" ref="D120:H120" si="27">SUM(D121:D138)</f>
        <v>11050000</v>
      </c>
      <c r="E120" s="94">
        <f t="shared" si="27"/>
        <v>0</v>
      </c>
      <c r="F120" s="94">
        <f t="shared" si="27"/>
        <v>342028000</v>
      </c>
      <c r="G120" s="94">
        <f t="shared" si="27"/>
        <v>17000</v>
      </c>
      <c r="H120" s="95">
        <f t="shared" si="27"/>
        <v>12060000</v>
      </c>
      <c r="I120" s="72">
        <f>SUM(I121:I138)</f>
        <v>0</v>
      </c>
    </row>
    <row r="121" spans="1:9">
      <c r="A121" s="51">
        <v>426111</v>
      </c>
      <c r="B121" s="12" t="s">
        <v>89</v>
      </c>
      <c r="C121" s="13">
        <f>SUM(D121:I121)</f>
        <v>3000000</v>
      </c>
      <c r="D121" s="13"/>
      <c r="E121" s="13"/>
      <c r="F121" s="13">
        <v>3000000</v>
      </c>
      <c r="G121" s="13"/>
      <c r="H121" s="13"/>
      <c r="I121" s="65"/>
    </row>
    <row r="122" spans="1:9" ht="22.5">
      <c r="A122" s="6">
        <v>426123</v>
      </c>
      <c r="B122" s="8" t="s">
        <v>90</v>
      </c>
      <c r="C122" s="1">
        <f t="shared" ref="C122:C138" si="28">SUM(D122:I122)</f>
        <v>50000</v>
      </c>
      <c r="D122" s="1"/>
      <c r="E122" s="1"/>
      <c r="F122" s="125">
        <v>50000</v>
      </c>
      <c r="G122" s="125"/>
      <c r="H122" s="1"/>
      <c r="I122" s="68"/>
    </row>
    <row r="123" spans="1:9">
      <c r="A123" s="6">
        <v>426124</v>
      </c>
      <c r="B123" s="8" t="s">
        <v>91</v>
      </c>
      <c r="C123" s="1">
        <f t="shared" si="28"/>
        <v>150000</v>
      </c>
      <c r="D123" s="1"/>
      <c r="E123" s="1"/>
      <c r="F123" s="125">
        <v>150000</v>
      </c>
      <c r="G123" s="1"/>
      <c r="H123" s="1"/>
      <c r="I123" s="68"/>
    </row>
    <row r="124" spans="1:9">
      <c r="A124" s="6">
        <v>426131</v>
      </c>
      <c r="B124" s="8" t="s">
        <v>92</v>
      </c>
      <c r="C124" s="1">
        <f t="shared" si="28"/>
        <v>50000</v>
      </c>
      <c r="D124" s="1"/>
      <c r="E124" s="1"/>
      <c r="F124" s="1"/>
      <c r="G124" s="1"/>
      <c r="H124" s="122">
        <v>50000</v>
      </c>
      <c r="I124" s="68"/>
    </row>
    <row r="125" spans="1:9" ht="22.5">
      <c r="A125" s="6">
        <v>426311</v>
      </c>
      <c r="B125" s="8" t="s">
        <v>93</v>
      </c>
      <c r="C125" s="1">
        <f t="shared" si="28"/>
        <v>400000</v>
      </c>
      <c r="D125" s="1"/>
      <c r="E125" s="1"/>
      <c r="F125" s="1"/>
      <c r="G125" s="1"/>
      <c r="H125" s="130">
        <v>400000</v>
      </c>
      <c r="I125" s="68"/>
    </row>
    <row r="126" spans="1:9" ht="22.5">
      <c r="A126" s="6">
        <v>426411</v>
      </c>
      <c r="B126" s="8" t="s">
        <v>94</v>
      </c>
      <c r="C126" s="1">
        <f t="shared" si="28"/>
        <v>5000000</v>
      </c>
      <c r="D126" s="7"/>
      <c r="E126" s="7"/>
      <c r="F126" s="7">
        <v>5000000</v>
      </c>
      <c r="G126" s="7"/>
      <c r="H126" s="7"/>
      <c r="I126" s="73"/>
    </row>
    <row r="127" spans="1:9" ht="33.75">
      <c r="A127" s="6">
        <v>426491</v>
      </c>
      <c r="B127" s="8" t="s">
        <v>95</v>
      </c>
      <c r="C127" s="1">
        <f t="shared" si="28"/>
        <v>100000</v>
      </c>
      <c r="D127" s="7"/>
      <c r="E127" s="7"/>
      <c r="F127" s="130">
        <v>100000</v>
      </c>
      <c r="G127" s="7"/>
      <c r="H127" s="7"/>
      <c r="I127" s="73"/>
    </row>
    <row r="128" spans="1:9" ht="33.75">
      <c r="A128" s="6">
        <v>426711</v>
      </c>
      <c r="B128" s="8" t="s">
        <v>153</v>
      </c>
      <c r="C128" s="1">
        <f t="shared" si="28"/>
        <v>188250000</v>
      </c>
      <c r="D128" s="1">
        <v>5000000</v>
      </c>
      <c r="E128" s="1"/>
      <c r="F128" s="1">
        <v>177250000</v>
      </c>
      <c r="G128" s="1"/>
      <c r="H128" s="122">
        <v>6000000</v>
      </c>
      <c r="I128" s="126"/>
    </row>
    <row r="129" spans="1:9" ht="33.75">
      <c r="A129" s="6">
        <v>426721</v>
      </c>
      <c r="B129" s="8" t="s">
        <v>96</v>
      </c>
      <c r="C129" s="1">
        <f t="shared" si="28"/>
        <v>119228000</v>
      </c>
      <c r="D129" s="1"/>
      <c r="E129" s="1"/>
      <c r="F129" s="125">
        <v>115228000</v>
      </c>
      <c r="G129" s="1"/>
      <c r="H129" s="122">
        <v>4000000</v>
      </c>
      <c r="I129" s="68"/>
    </row>
    <row r="130" spans="1:9">
      <c r="A130" s="6">
        <v>426751</v>
      </c>
      <c r="B130" s="8" t="s">
        <v>97</v>
      </c>
      <c r="C130" s="1">
        <f t="shared" si="28"/>
        <v>500000</v>
      </c>
      <c r="D130" s="1"/>
      <c r="E130" s="1"/>
      <c r="F130" s="1">
        <v>500000</v>
      </c>
      <c r="G130" s="1"/>
      <c r="H130" s="1"/>
      <c r="I130" s="68"/>
    </row>
    <row r="131" spans="1:9" ht="22.5">
      <c r="A131" s="6">
        <v>426791</v>
      </c>
      <c r="B131" s="8" t="s">
        <v>98</v>
      </c>
      <c r="C131" s="1">
        <f t="shared" si="28"/>
        <v>15000000</v>
      </c>
      <c r="D131" s="1"/>
      <c r="E131" s="1"/>
      <c r="F131" s="125">
        <v>15000000</v>
      </c>
      <c r="G131" s="1"/>
      <c r="H131" s="1"/>
      <c r="I131" s="68"/>
    </row>
    <row r="132" spans="1:9" ht="22.5">
      <c r="A132" s="6">
        <v>426811</v>
      </c>
      <c r="B132" s="8" t="s">
        <v>99</v>
      </c>
      <c r="C132" s="1">
        <f t="shared" si="28"/>
        <v>500000</v>
      </c>
      <c r="D132" s="1"/>
      <c r="E132" s="1"/>
      <c r="F132" s="125">
        <v>500000</v>
      </c>
      <c r="G132" s="1"/>
      <c r="H132" s="1"/>
      <c r="I132" s="68"/>
    </row>
    <row r="133" spans="1:9" ht="22.5">
      <c r="A133" s="6">
        <v>426812</v>
      </c>
      <c r="B133" s="8" t="s">
        <v>145</v>
      </c>
      <c r="C133" s="1">
        <f t="shared" si="28"/>
        <v>700000</v>
      </c>
      <c r="D133" s="1"/>
      <c r="E133" s="1"/>
      <c r="F133" s="1">
        <v>700000</v>
      </c>
      <c r="G133" s="1"/>
      <c r="H133" s="1"/>
      <c r="I133" s="68"/>
    </row>
    <row r="134" spans="1:9" ht="22.5">
      <c r="A134" s="6">
        <v>426821</v>
      </c>
      <c r="B134" s="8" t="s">
        <v>100</v>
      </c>
      <c r="C134" s="1">
        <f t="shared" si="28"/>
        <v>14000000</v>
      </c>
      <c r="D134" s="1"/>
      <c r="E134" s="1"/>
      <c r="F134" s="1">
        <v>14000000</v>
      </c>
      <c r="G134" s="1"/>
      <c r="H134" s="1"/>
      <c r="I134" s="68"/>
    </row>
    <row r="135" spans="1:9">
      <c r="A135" s="6">
        <v>426822</v>
      </c>
      <c r="B135" s="8" t="s">
        <v>101</v>
      </c>
      <c r="C135" s="122">
        <f t="shared" si="28"/>
        <v>5350000</v>
      </c>
      <c r="D135" s="1"/>
      <c r="E135" s="1"/>
      <c r="F135" s="122">
        <v>5350000</v>
      </c>
      <c r="G135" s="1"/>
      <c r="H135" s="1"/>
      <c r="I135" s="68"/>
    </row>
    <row r="136" spans="1:9" ht="22.5">
      <c r="A136" s="6">
        <v>426911</v>
      </c>
      <c r="B136" s="6" t="s">
        <v>102</v>
      </c>
      <c r="C136" s="1">
        <f t="shared" si="28"/>
        <v>9667000</v>
      </c>
      <c r="D136" s="1">
        <v>6050000</v>
      </c>
      <c r="E136" s="1"/>
      <c r="F136" s="1">
        <v>2000000</v>
      </c>
      <c r="G136" s="122">
        <v>17000</v>
      </c>
      <c r="H136" s="122">
        <v>1600000</v>
      </c>
      <c r="I136" s="68"/>
    </row>
    <row r="137" spans="1:9">
      <c r="A137" s="6">
        <v>426912</v>
      </c>
      <c r="B137" s="8" t="s">
        <v>103</v>
      </c>
      <c r="C137" s="1">
        <f t="shared" si="28"/>
        <v>2000000</v>
      </c>
      <c r="D137" s="1"/>
      <c r="E137" s="1"/>
      <c r="F137" s="1">
        <v>2000000</v>
      </c>
      <c r="G137" s="1"/>
      <c r="H137" s="1"/>
      <c r="I137" s="68"/>
    </row>
    <row r="138" spans="1:9" ht="12" thickBot="1">
      <c r="A138" s="47">
        <v>426913</v>
      </c>
      <c r="B138" s="86" t="s">
        <v>104</v>
      </c>
      <c r="C138" s="103">
        <f t="shared" si="28"/>
        <v>1210000</v>
      </c>
      <c r="D138" s="11"/>
      <c r="E138" s="11"/>
      <c r="F138" s="103">
        <v>1200000</v>
      </c>
      <c r="G138" s="11"/>
      <c r="H138" s="11">
        <v>10000</v>
      </c>
      <c r="I138" s="66"/>
    </row>
    <row r="139" spans="1:9" ht="21.75" thickBot="1">
      <c r="A139" s="90">
        <v>482000</v>
      </c>
      <c r="B139" s="85" t="s">
        <v>134</v>
      </c>
      <c r="C139" s="36">
        <f>SUM(C140:C143)</f>
        <v>1310000</v>
      </c>
      <c r="D139" s="36">
        <f t="shared" ref="D139:I139" si="29">SUM(D140:D143)</f>
        <v>0</v>
      </c>
      <c r="E139" s="36">
        <f t="shared" si="29"/>
        <v>0</v>
      </c>
      <c r="F139" s="36">
        <f t="shared" si="29"/>
        <v>1310000</v>
      </c>
      <c r="G139" s="36">
        <f t="shared" si="29"/>
        <v>0</v>
      </c>
      <c r="H139" s="38">
        <f t="shared" si="29"/>
        <v>0</v>
      </c>
      <c r="I139" s="69">
        <f t="shared" si="29"/>
        <v>0</v>
      </c>
    </row>
    <row r="140" spans="1:9">
      <c r="A140" s="51">
        <v>482100</v>
      </c>
      <c r="B140" s="12" t="s">
        <v>105</v>
      </c>
      <c r="C140" s="13">
        <f>SUM(D140:I140)</f>
        <v>200000</v>
      </c>
      <c r="D140" s="13"/>
      <c r="E140" s="13"/>
      <c r="F140" s="131">
        <v>200000</v>
      </c>
      <c r="G140" s="13"/>
      <c r="H140" s="13"/>
      <c r="I140" s="65"/>
    </row>
    <row r="141" spans="1:9">
      <c r="A141" s="6">
        <v>482191</v>
      </c>
      <c r="B141" s="8" t="s">
        <v>18</v>
      </c>
      <c r="C141" s="1">
        <f t="shared" ref="C141:C143" si="30">SUM(D141:I141)</f>
        <v>1000000</v>
      </c>
      <c r="D141" s="1"/>
      <c r="E141" s="1"/>
      <c r="F141" s="1">
        <v>1000000</v>
      </c>
      <c r="G141" s="1"/>
      <c r="H141" s="1"/>
      <c r="I141" s="68"/>
    </row>
    <row r="142" spans="1:9">
      <c r="A142" s="51">
        <v>482331</v>
      </c>
      <c r="B142" s="8" t="s">
        <v>168</v>
      </c>
      <c r="C142" s="1">
        <f t="shared" si="30"/>
        <v>10000</v>
      </c>
      <c r="D142" s="1"/>
      <c r="E142" s="1"/>
      <c r="F142" s="1">
        <v>10000</v>
      </c>
      <c r="G142" s="1"/>
      <c r="H142" s="1"/>
      <c r="I142" s="65"/>
    </row>
    <row r="143" spans="1:9" ht="12" thickBot="1">
      <c r="A143" s="47">
        <v>482251</v>
      </c>
      <c r="B143" s="86" t="s">
        <v>106</v>
      </c>
      <c r="C143" s="11">
        <f t="shared" si="30"/>
        <v>100000</v>
      </c>
      <c r="D143" s="11"/>
      <c r="E143" s="11"/>
      <c r="F143" s="11">
        <v>100000</v>
      </c>
      <c r="G143" s="11"/>
      <c r="H143" s="11"/>
      <c r="I143" s="66"/>
    </row>
    <row r="144" spans="1:9" ht="20.25" thickBot="1">
      <c r="A144" s="90">
        <v>483000</v>
      </c>
      <c r="B144" s="96" t="s">
        <v>133</v>
      </c>
      <c r="C144" s="36">
        <f t="shared" ref="C144:I144" si="31">C145</f>
        <v>0</v>
      </c>
      <c r="D144" s="36">
        <f t="shared" si="31"/>
        <v>0</v>
      </c>
      <c r="E144" s="36">
        <f t="shared" si="31"/>
        <v>0</v>
      </c>
      <c r="F144" s="36">
        <f t="shared" si="31"/>
        <v>0</v>
      </c>
      <c r="G144" s="36">
        <f t="shared" si="31"/>
        <v>0</v>
      </c>
      <c r="H144" s="38">
        <f t="shared" si="31"/>
        <v>0</v>
      </c>
      <c r="I144" s="69">
        <f t="shared" si="31"/>
        <v>0</v>
      </c>
    </row>
    <row r="145" spans="1:18" ht="23.25" thickBot="1">
      <c r="A145" s="58">
        <v>483111</v>
      </c>
      <c r="B145" s="91" t="s">
        <v>19</v>
      </c>
      <c r="C145" s="50">
        <f>SUM(D145:I145)</f>
        <v>0</v>
      </c>
      <c r="D145" s="50"/>
      <c r="E145" s="50"/>
      <c r="F145" s="50"/>
      <c r="G145" s="50"/>
      <c r="H145" s="50"/>
      <c r="I145" s="59"/>
    </row>
    <row r="146" spans="1:18" ht="18" customHeight="1" thickBot="1">
      <c r="A146" s="90">
        <v>484000</v>
      </c>
      <c r="B146" s="85" t="s">
        <v>121</v>
      </c>
      <c r="C146" s="36">
        <f t="shared" ref="C146:I146" si="32">C147</f>
        <v>0</v>
      </c>
      <c r="D146" s="36">
        <f t="shared" si="32"/>
        <v>0</v>
      </c>
      <c r="E146" s="36">
        <f t="shared" si="32"/>
        <v>0</v>
      </c>
      <c r="F146" s="36">
        <f t="shared" si="32"/>
        <v>0</v>
      </c>
      <c r="G146" s="36">
        <f t="shared" si="32"/>
        <v>0</v>
      </c>
      <c r="H146" s="38">
        <f t="shared" si="32"/>
        <v>0</v>
      </c>
      <c r="I146" s="69">
        <f t="shared" si="32"/>
        <v>0</v>
      </c>
    </row>
    <row r="147" spans="1:18" ht="19.5" customHeight="1" thickBot="1">
      <c r="A147" s="58">
        <v>484111</v>
      </c>
      <c r="B147" s="91" t="s">
        <v>122</v>
      </c>
      <c r="C147" s="50">
        <f>SUM(D147:I147)</f>
        <v>0</v>
      </c>
      <c r="D147" s="50"/>
      <c r="E147" s="50"/>
      <c r="F147" s="50"/>
      <c r="G147" s="50"/>
      <c r="H147" s="50"/>
      <c r="I147" s="59"/>
    </row>
    <row r="148" spans="1:18" ht="22.5" customHeight="1" thickBot="1">
      <c r="A148" s="90">
        <v>500000</v>
      </c>
      <c r="B148" s="96" t="s">
        <v>123</v>
      </c>
      <c r="C148" s="69">
        <f>C149</f>
        <v>50615000</v>
      </c>
      <c r="D148" s="69">
        <f>D149</f>
        <v>0</v>
      </c>
      <c r="E148" s="69">
        <f t="shared" ref="E148:I148" si="33">E149</f>
        <v>0</v>
      </c>
      <c r="F148" s="69">
        <f t="shared" si="33"/>
        <v>50615000</v>
      </c>
      <c r="G148" s="69">
        <f t="shared" si="33"/>
        <v>0</v>
      </c>
      <c r="H148" s="69">
        <f t="shared" si="33"/>
        <v>0</v>
      </c>
      <c r="I148" s="69">
        <f t="shared" si="33"/>
        <v>0</v>
      </c>
    </row>
    <row r="149" spans="1:18" ht="12" thickBot="1">
      <c r="A149" s="90">
        <v>512000</v>
      </c>
      <c r="B149" s="85" t="s">
        <v>162</v>
      </c>
      <c r="C149" s="36">
        <f>SUM(C150:C159)</f>
        <v>50615000</v>
      </c>
      <c r="D149" s="36">
        <f t="shared" ref="D149:I149" si="34">SUM(D150:D159)</f>
        <v>0</v>
      </c>
      <c r="E149" s="36">
        <f t="shared" si="34"/>
        <v>0</v>
      </c>
      <c r="F149" s="36">
        <f>SUM(F150:F159)</f>
        <v>50615000</v>
      </c>
      <c r="G149" s="36">
        <f t="shared" si="34"/>
        <v>0</v>
      </c>
      <c r="H149" s="36">
        <f t="shared" si="34"/>
        <v>0</v>
      </c>
      <c r="I149" s="36">
        <f t="shared" si="34"/>
        <v>0</v>
      </c>
    </row>
    <row r="150" spans="1:18">
      <c r="A150" s="58">
        <v>512211</v>
      </c>
      <c r="B150" s="12" t="s">
        <v>107</v>
      </c>
      <c r="C150" s="11">
        <f t="shared" ref="C150:C157" si="35">SUM(D150:I150)</f>
        <v>170000</v>
      </c>
      <c r="D150" s="13"/>
      <c r="E150" s="13"/>
      <c r="F150" s="13">
        <v>170000</v>
      </c>
      <c r="G150" s="13"/>
      <c r="H150" s="13"/>
      <c r="I150" s="59"/>
    </row>
    <row r="151" spans="1:18">
      <c r="A151" s="6">
        <v>512212</v>
      </c>
      <c r="B151" s="6" t="s">
        <v>112</v>
      </c>
      <c r="C151" s="11">
        <f t="shared" si="35"/>
        <v>420000</v>
      </c>
      <c r="D151" s="1"/>
      <c r="E151" s="1"/>
      <c r="F151" s="1">
        <v>420000</v>
      </c>
      <c r="G151" s="1"/>
      <c r="H151" s="1"/>
      <c r="I151" s="68"/>
    </row>
    <row r="152" spans="1:18" ht="16.149999999999999" customHeight="1">
      <c r="A152" s="6">
        <v>512221</v>
      </c>
      <c r="B152" s="8" t="s">
        <v>108</v>
      </c>
      <c r="C152" s="11">
        <f t="shared" si="35"/>
        <v>1800000</v>
      </c>
      <c r="D152" s="1"/>
      <c r="E152" s="1"/>
      <c r="F152" s="1">
        <v>1800000</v>
      </c>
      <c r="G152" s="1"/>
      <c r="H152" s="1"/>
      <c r="I152" s="68"/>
    </row>
    <row r="153" spans="1:18">
      <c r="A153" s="6">
        <v>512222</v>
      </c>
      <c r="B153" s="8" t="s">
        <v>109</v>
      </c>
      <c r="C153" s="11">
        <f t="shared" si="35"/>
        <v>450000</v>
      </c>
      <c r="D153" s="1"/>
      <c r="E153" s="1"/>
      <c r="F153" s="1">
        <v>450000</v>
      </c>
      <c r="G153" s="1"/>
      <c r="H153" s="1"/>
      <c r="I153" s="68"/>
    </row>
    <row r="154" spans="1:18">
      <c r="A154" s="6">
        <v>512232</v>
      </c>
      <c r="B154" s="8" t="s">
        <v>110</v>
      </c>
      <c r="C154" s="11">
        <f t="shared" si="35"/>
        <v>25000</v>
      </c>
      <c r="D154" s="1"/>
      <c r="E154" s="1"/>
      <c r="F154" s="1">
        <v>25000</v>
      </c>
      <c r="G154" s="1"/>
      <c r="H154" s="1"/>
      <c r="I154" s="68"/>
    </row>
    <row r="155" spans="1:18" ht="15" customHeight="1">
      <c r="A155" s="6">
        <v>512241</v>
      </c>
      <c r="B155" s="8" t="s">
        <v>111</v>
      </c>
      <c r="C155" s="11">
        <f t="shared" si="35"/>
        <v>200000</v>
      </c>
      <c r="D155" s="1"/>
      <c r="E155" s="1"/>
      <c r="F155" s="1">
        <v>200000</v>
      </c>
      <c r="G155" s="1"/>
      <c r="H155" s="1"/>
      <c r="I155" s="68"/>
    </row>
    <row r="156" spans="1:18">
      <c r="A156" s="6">
        <v>512251</v>
      </c>
      <c r="B156" s="8" t="s">
        <v>154</v>
      </c>
      <c r="C156" s="103">
        <f t="shared" si="35"/>
        <v>250000</v>
      </c>
      <c r="D156" s="1"/>
      <c r="E156" s="1"/>
      <c r="F156" s="1">
        <v>250000</v>
      </c>
      <c r="G156" s="1"/>
      <c r="H156" s="1"/>
      <c r="I156" s="73"/>
      <c r="K156" s="19"/>
      <c r="L156" s="20"/>
      <c r="M156" s="20"/>
      <c r="N156" s="21"/>
      <c r="O156" s="21"/>
      <c r="P156" s="21"/>
      <c r="Q156" s="21"/>
      <c r="R156" s="21"/>
    </row>
    <row r="157" spans="1:18">
      <c r="A157" s="6">
        <v>512511</v>
      </c>
      <c r="B157" s="8" t="s">
        <v>113</v>
      </c>
      <c r="C157" s="103">
        <f t="shared" si="35"/>
        <v>28100000</v>
      </c>
      <c r="D157" s="1"/>
      <c r="E157" s="1"/>
      <c r="F157" s="1">
        <v>28100000</v>
      </c>
      <c r="G157" s="1"/>
      <c r="H157" s="1"/>
      <c r="I157" s="73"/>
      <c r="K157" s="19"/>
      <c r="L157" s="20"/>
      <c r="M157" s="20"/>
      <c r="N157" s="16"/>
      <c r="O157" s="21"/>
      <c r="P157" s="21"/>
      <c r="Q157" s="16"/>
      <c r="R157" s="16"/>
    </row>
    <row r="158" spans="1:18">
      <c r="A158" s="47">
        <v>512521</v>
      </c>
      <c r="B158" s="86" t="s">
        <v>114</v>
      </c>
      <c r="C158" s="103">
        <f>SUM(D158:I158)</f>
        <v>19000000</v>
      </c>
      <c r="D158" s="11"/>
      <c r="E158" s="11"/>
      <c r="F158" s="11">
        <v>19000000</v>
      </c>
      <c r="G158" s="11"/>
      <c r="H158" s="11"/>
      <c r="I158" s="112"/>
      <c r="K158" s="19"/>
      <c r="L158" s="20"/>
      <c r="M158" s="20"/>
      <c r="N158" s="16"/>
      <c r="O158" s="16"/>
      <c r="P158" s="16"/>
      <c r="Q158" s="21"/>
      <c r="R158" s="21"/>
    </row>
    <row r="159" spans="1:18" ht="23.25" thickBot="1">
      <c r="A159" s="106">
        <v>512811</v>
      </c>
      <c r="B159" s="107" t="s">
        <v>170</v>
      </c>
      <c r="C159" s="121">
        <f>SUM(D159:I159)</f>
        <v>200000</v>
      </c>
      <c r="D159" s="108"/>
      <c r="E159" s="108"/>
      <c r="F159" s="108">
        <v>200000</v>
      </c>
      <c r="G159" s="108"/>
      <c r="H159" s="109"/>
      <c r="I159" s="121"/>
    </row>
    <row r="160" spans="1:18" ht="12" thickBot="1">
      <c r="A160" s="149" t="s">
        <v>115</v>
      </c>
      <c r="B160" s="150"/>
      <c r="C160" s="97">
        <f t="shared" ref="C160:I160" si="36">C9-C38</f>
        <v>0</v>
      </c>
      <c r="D160" s="97">
        <f t="shared" si="36"/>
        <v>0</v>
      </c>
      <c r="E160" s="97">
        <f t="shared" si="36"/>
        <v>0</v>
      </c>
      <c r="F160" s="97">
        <f t="shared" si="36"/>
        <v>0</v>
      </c>
      <c r="G160" s="97">
        <f t="shared" si="36"/>
        <v>0</v>
      </c>
      <c r="H160" s="98">
        <f t="shared" si="36"/>
        <v>0</v>
      </c>
      <c r="I160" s="98">
        <f t="shared" si="36"/>
        <v>0</v>
      </c>
    </row>
    <row r="163" spans="3:6">
      <c r="C163" s="9"/>
      <c r="F163" s="9"/>
    </row>
    <row r="164" spans="3:6">
      <c r="C164" s="2" t="s">
        <v>146</v>
      </c>
      <c r="F164" s="2" t="s">
        <v>146</v>
      </c>
    </row>
    <row r="165" spans="3:6">
      <c r="C165" s="2" t="s">
        <v>147</v>
      </c>
      <c r="F165" s="2" t="s">
        <v>148</v>
      </c>
    </row>
  </sheetData>
  <sortState ref="A209:H225">
    <sortCondition ref="A209:A225"/>
  </sortState>
  <mergeCells count="21">
    <mergeCell ref="A160:B160"/>
    <mergeCell ref="A5:A7"/>
    <mergeCell ref="B5:B7"/>
    <mergeCell ref="C5:C7"/>
    <mergeCell ref="A34:A36"/>
    <mergeCell ref="B34:B36"/>
    <mergeCell ref="C34:C36"/>
    <mergeCell ref="I6:I7"/>
    <mergeCell ref="I35:I36"/>
    <mergeCell ref="B1:H1"/>
    <mergeCell ref="B2:H2"/>
    <mergeCell ref="G35:G36"/>
    <mergeCell ref="H35:H36"/>
    <mergeCell ref="D34:H34"/>
    <mergeCell ref="D35:F35"/>
    <mergeCell ref="D5:H5"/>
    <mergeCell ref="D6:F6"/>
    <mergeCell ref="G6:G7"/>
    <mergeCell ref="H6:H7"/>
    <mergeCell ref="B3:H3"/>
    <mergeCell ref="C4:H4"/>
  </mergeCells>
  <phoneticPr fontId="2" type="noConversion"/>
  <dataValidations count="1">
    <dataValidation type="whole" allowBlank="1" showErrorMessage="1" errorTitle="Upozorenje" error="Niste uneli korektnu vrednost!_x000a_Ponovite unos." sqref="C38:I81 C9:I29 L30:Q33 C30:H33 I30:I32 C83:I159">
      <formula1>0</formula1>
      <formula2>999999999</formula2>
    </dataValidation>
  </dataValidations>
  <pageMargins left="0.62992125984251968" right="0.23622047244094491" top="0.74803149606299213" bottom="0.39370078740157483" header="0.31496062992125984" footer="0.31496062992125984"/>
  <pageSetup paperSize="9" orientation="portrait" r:id="rId1"/>
  <legacyDrawing r:id="rId2"/>
  <oleObjects>
    <oleObject progId="CorelDRAW.Graphic.10" shapeId="1027" r:id="rId3"/>
    <oleObject progId="CorelDRAW.Graphic.10" shapeId="1026" r:id="rId4"/>
    <oleObject progId="CorelDRAW.Graphic.10" shapeId="1025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Doroslovac</dc:creator>
  <cp:lastModifiedBy>Dragana P</cp:lastModifiedBy>
  <cp:lastPrinted>2024-12-23T12:11:57Z</cp:lastPrinted>
  <dcterms:created xsi:type="dcterms:W3CDTF">2015-06-05T18:17:20Z</dcterms:created>
  <dcterms:modified xsi:type="dcterms:W3CDTF">2024-12-23T12:27:16Z</dcterms:modified>
</cp:coreProperties>
</file>